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4240" windowHeight="13740"/>
  </bookViews>
  <sheets>
    <sheet name="C.2" sheetId="22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C.3.4" sheetId="12" r:id="rId10"/>
    <sheet name="C.4.4" sheetId="13" r:id="rId11"/>
    <sheet name="C.3.5" sheetId="14" r:id="rId12"/>
    <sheet name="C.4.5" sheetId="15" r:id="rId13"/>
    <sheet name="C.3.6" sheetId="16" r:id="rId14"/>
    <sheet name="C.4.6" sheetId="17" r:id="rId15"/>
    <sheet name="C.3.7" sheetId="18" r:id="rId16"/>
    <sheet name="C.4.7" sheetId="19" r:id="rId17"/>
    <sheet name="C.3.8" sheetId="20" r:id="rId18"/>
    <sheet name="C.4.8" sheetId="21" r:id="rId19"/>
    <sheet name="B.1" sheetId="23" r:id="rId20"/>
    <sheet name="B.2" sheetId="24" r:id="rId21"/>
    <sheet name="B.2.1" sheetId="25" r:id="rId22"/>
    <sheet name="B.2.2" sheetId="26" r:id="rId23"/>
    <sheet name="B.2.3" sheetId="27" r:id="rId24"/>
    <sheet name="B.2.4" sheetId="28" r:id="rId25"/>
    <sheet name="B.2.5" sheetId="29" r:id="rId26"/>
    <sheet name="B.2.6" sheetId="30" r:id="rId27"/>
    <sheet name="B.2.7" sheetId="31" r:id="rId28"/>
    <sheet name="B.2.8" sheetId="32" r:id="rId29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  <definedName name="_xlnm._FilterDatabase" localSheetId="11" hidden="1">C.3.5!$Z$1:$Z$247</definedName>
    <definedName name="_xlnm._FilterDatabase" localSheetId="13" hidden="1">C.3.6!$Z$1:$Z$247</definedName>
    <definedName name="_xlnm._FilterDatabase" localSheetId="15" hidden="1">C.3.7!$Z$1:$Z$247</definedName>
    <definedName name="_xlnm._FilterDatabase" localSheetId="17" hidden="1">C.3.8!$Z$1:$Z$247</definedName>
    <definedName name="_xlnm.Print_Area" localSheetId="19">B.1!$A$1:$O$40</definedName>
  </definedNames>
  <calcPr calcId="145621"/>
</workbook>
</file>

<file path=xl/calcChain.xml><?xml version="1.0" encoding="utf-8"?>
<calcChain xmlns="http://schemas.openxmlformats.org/spreadsheetml/2006/main">
  <c r="M81" i="32" l="1"/>
  <c r="L81" i="32"/>
  <c r="K81" i="32"/>
  <c r="J81" i="32"/>
  <c r="I81" i="32"/>
  <c r="H81" i="32"/>
  <c r="G81" i="32"/>
  <c r="F81" i="32"/>
  <c r="E81" i="32"/>
  <c r="M78" i="32"/>
  <c r="L78" i="32"/>
  <c r="L77" i="32" s="1"/>
  <c r="K78" i="32"/>
  <c r="J78" i="32"/>
  <c r="I78" i="32"/>
  <c r="H78" i="32"/>
  <c r="H77" i="32" s="1"/>
  <c r="G78" i="32"/>
  <c r="F78" i="32"/>
  <c r="E78" i="32"/>
  <c r="M77" i="32"/>
  <c r="I77" i="32"/>
  <c r="E77" i="32"/>
  <c r="M73" i="32"/>
  <c r="L73" i="32"/>
  <c r="K73" i="32"/>
  <c r="J73" i="32"/>
  <c r="I73" i="32"/>
  <c r="H73" i="32"/>
  <c r="G73" i="32"/>
  <c r="F73" i="32"/>
  <c r="E73" i="32"/>
  <c r="M68" i="32"/>
  <c r="L68" i="32"/>
  <c r="K68" i="32"/>
  <c r="J68" i="32"/>
  <c r="I68" i="32"/>
  <c r="H68" i="32"/>
  <c r="G68" i="32"/>
  <c r="F68" i="32"/>
  <c r="E68" i="32"/>
  <c r="M65" i="32"/>
  <c r="L65" i="32"/>
  <c r="K65" i="32"/>
  <c r="K64" i="32" s="1"/>
  <c r="J65" i="32"/>
  <c r="I65" i="32"/>
  <c r="H65" i="32"/>
  <c r="H64" i="32" s="1"/>
  <c r="G65" i="32"/>
  <c r="G64" i="32" s="1"/>
  <c r="F65" i="32"/>
  <c r="E65" i="32"/>
  <c r="M64" i="32"/>
  <c r="L64" i="32"/>
  <c r="I64" i="32"/>
  <c r="E64" i="32"/>
  <c r="M59" i="32"/>
  <c r="L59" i="32"/>
  <c r="K59" i="32"/>
  <c r="J59" i="32"/>
  <c r="I59" i="32"/>
  <c r="H59" i="32"/>
  <c r="G59" i="32"/>
  <c r="F59" i="32"/>
  <c r="E59" i="32"/>
  <c r="M56" i="32"/>
  <c r="L56" i="32"/>
  <c r="K56" i="32"/>
  <c r="J56" i="32"/>
  <c r="I56" i="32"/>
  <c r="H56" i="32"/>
  <c r="G56" i="32"/>
  <c r="F56" i="32"/>
  <c r="E56" i="32"/>
  <c r="M53" i="32"/>
  <c r="L53" i="32"/>
  <c r="L52" i="32" s="1"/>
  <c r="L51" i="32" s="1"/>
  <c r="K53" i="32"/>
  <c r="J53" i="32"/>
  <c r="I53" i="32"/>
  <c r="H53" i="32"/>
  <c r="H52" i="32" s="1"/>
  <c r="H51" i="32" s="1"/>
  <c r="G53" i="32"/>
  <c r="F53" i="32"/>
  <c r="E53" i="32"/>
  <c r="M52" i="32"/>
  <c r="I52" i="32"/>
  <c r="I51" i="32" s="1"/>
  <c r="E52" i="32"/>
  <c r="M51" i="32"/>
  <c r="E51" i="32"/>
  <c r="M47" i="32"/>
  <c r="L47" i="32"/>
  <c r="K47" i="32"/>
  <c r="J47" i="32"/>
  <c r="J4" i="32" s="1"/>
  <c r="I47" i="32"/>
  <c r="H47" i="32"/>
  <c r="G47" i="32"/>
  <c r="F47" i="32"/>
  <c r="F4" i="32" s="1"/>
  <c r="E47" i="32"/>
  <c r="M8" i="32"/>
  <c r="L8" i="32"/>
  <c r="K8" i="32"/>
  <c r="J8" i="32"/>
  <c r="I8" i="32"/>
  <c r="H8" i="32"/>
  <c r="G8" i="32"/>
  <c r="F8" i="32"/>
  <c r="E8" i="32"/>
  <c r="M5" i="32"/>
  <c r="L5" i="32"/>
  <c r="L4" i="32" s="1"/>
  <c r="K5" i="32"/>
  <c r="J5" i="32"/>
  <c r="I5" i="32"/>
  <c r="I4" i="32" s="1"/>
  <c r="H5" i="32"/>
  <c r="H4" i="32" s="1"/>
  <c r="H92" i="32" s="1"/>
  <c r="G5" i="32"/>
  <c r="F5" i="32"/>
  <c r="E5" i="32"/>
  <c r="M4" i="32"/>
  <c r="M92" i="32" s="1"/>
  <c r="E4" i="32"/>
  <c r="E92" i="32" s="1"/>
  <c r="M81" i="31"/>
  <c r="L81" i="31"/>
  <c r="K81" i="31"/>
  <c r="J81" i="31"/>
  <c r="I81" i="31"/>
  <c r="H81" i="31"/>
  <c r="G81" i="31"/>
  <c r="F81" i="31"/>
  <c r="E81" i="31"/>
  <c r="M78" i="31"/>
  <c r="L78" i="31"/>
  <c r="L77" i="31" s="1"/>
  <c r="K78" i="31"/>
  <c r="K77" i="31" s="1"/>
  <c r="J78" i="31"/>
  <c r="I78" i="31"/>
  <c r="H78" i="31"/>
  <c r="H77" i="31" s="1"/>
  <c r="G78" i="31"/>
  <c r="G77" i="31" s="1"/>
  <c r="F78" i="31"/>
  <c r="E78" i="31"/>
  <c r="M77" i="31"/>
  <c r="J77" i="31"/>
  <c r="I77" i="31"/>
  <c r="F77" i="31"/>
  <c r="E77" i="31"/>
  <c r="M73" i="31"/>
  <c r="L73" i="31"/>
  <c r="K73" i="31"/>
  <c r="J73" i="31"/>
  <c r="I73" i="31"/>
  <c r="H73" i="31"/>
  <c r="G73" i="31"/>
  <c r="F73" i="31"/>
  <c r="E73" i="31"/>
  <c r="M68" i="31"/>
  <c r="L68" i="31"/>
  <c r="K68" i="31"/>
  <c r="J68" i="31"/>
  <c r="I68" i="31"/>
  <c r="H68" i="31"/>
  <c r="G68" i="31"/>
  <c r="F68" i="31"/>
  <c r="E68" i="31"/>
  <c r="M65" i="31"/>
  <c r="L65" i="31"/>
  <c r="L64" i="31" s="1"/>
  <c r="K65" i="31"/>
  <c r="K64" i="31" s="1"/>
  <c r="J65" i="31"/>
  <c r="I65" i="31"/>
  <c r="H65" i="31"/>
  <c r="H64" i="31" s="1"/>
  <c r="G65" i="31"/>
  <c r="G64" i="31" s="1"/>
  <c r="F65" i="31"/>
  <c r="E65" i="31"/>
  <c r="M64" i="31"/>
  <c r="J64" i="31"/>
  <c r="I64" i="31"/>
  <c r="F64" i="31"/>
  <c r="E64" i="31"/>
  <c r="M59" i="31"/>
  <c r="L59" i="31"/>
  <c r="K59" i="31"/>
  <c r="J59" i="31"/>
  <c r="I59" i="31"/>
  <c r="H59" i="31"/>
  <c r="G59" i="31"/>
  <c r="F59" i="31"/>
  <c r="F51" i="31" s="1"/>
  <c r="F92" i="31" s="1"/>
  <c r="E59" i="31"/>
  <c r="M56" i="31"/>
  <c r="L56" i="31"/>
  <c r="K56" i="31"/>
  <c r="J56" i="31"/>
  <c r="I56" i="31"/>
  <c r="H56" i="31"/>
  <c r="G56" i="31"/>
  <c r="F56" i="31"/>
  <c r="E56" i="31"/>
  <c r="M53" i="31"/>
  <c r="L53" i="31"/>
  <c r="L52" i="31" s="1"/>
  <c r="L51" i="31" s="1"/>
  <c r="K53" i="31"/>
  <c r="K52" i="31" s="1"/>
  <c r="J53" i="31"/>
  <c r="I53" i="31"/>
  <c r="H53" i="31"/>
  <c r="H52" i="31" s="1"/>
  <c r="H51" i="31" s="1"/>
  <c r="G53" i="31"/>
  <c r="G52" i="31" s="1"/>
  <c r="G51" i="31" s="1"/>
  <c r="G92" i="31" s="1"/>
  <c r="F53" i="31"/>
  <c r="E53" i="31"/>
  <c r="M52" i="31"/>
  <c r="M51" i="31" s="1"/>
  <c r="J52" i="31"/>
  <c r="J51" i="31" s="1"/>
  <c r="I52" i="31"/>
  <c r="I51" i="31" s="1"/>
  <c r="F52" i="31"/>
  <c r="E52" i="31"/>
  <c r="E51" i="31" s="1"/>
  <c r="K51" i="31"/>
  <c r="M47" i="31"/>
  <c r="L47" i="31"/>
  <c r="K47" i="31"/>
  <c r="J47" i="31"/>
  <c r="I47" i="31"/>
  <c r="H47" i="31"/>
  <c r="G47" i="31"/>
  <c r="F47" i="31"/>
  <c r="E47" i="31"/>
  <c r="M8" i="31"/>
  <c r="L8" i="31"/>
  <c r="K8" i="31"/>
  <c r="J8" i="31"/>
  <c r="I8" i="31"/>
  <c r="H8" i="31"/>
  <c r="G8" i="31"/>
  <c r="F8" i="31"/>
  <c r="E8" i="31"/>
  <c r="M5" i="31"/>
  <c r="L5" i="31"/>
  <c r="L4" i="31" s="1"/>
  <c r="K5" i="31"/>
  <c r="J5" i="31"/>
  <c r="I5" i="31"/>
  <c r="H5" i="31"/>
  <c r="H4" i="31" s="1"/>
  <c r="G5" i="31"/>
  <c r="F5" i="31"/>
  <c r="F4" i="31" s="1"/>
  <c r="E5" i="31"/>
  <c r="K4" i="31"/>
  <c r="J4" i="31"/>
  <c r="G4" i="31"/>
  <c r="M81" i="30"/>
  <c r="L81" i="30"/>
  <c r="L77" i="30" s="1"/>
  <c r="K81" i="30"/>
  <c r="J81" i="30"/>
  <c r="I81" i="30"/>
  <c r="H81" i="30"/>
  <c r="H77" i="30" s="1"/>
  <c r="G81" i="30"/>
  <c r="F81" i="30"/>
  <c r="E81" i="30"/>
  <c r="M78" i="30"/>
  <c r="L78" i="30"/>
  <c r="K78" i="30"/>
  <c r="J78" i="30"/>
  <c r="J77" i="30" s="1"/>
  <c r="I78" i="30"/>
  <c r="H78" i="30"/>
  <c r="G78" i="30"/>
  <c r="F78" i="30"/>
  <c r="E78" i="30"/>
  <c r="K77" i="30"/>
  <c r="G77" i="30"/>
  <c r="F77" i="30"/>
  <c r="M73" i="30"/>
  <c r="L73" i="30"/>
  <c r="K73" i="30"/>
  <c r="J73" i="30"/>
  <c r="I73" i="30"/>
  <c r="H73" i="30"/>
  <c r="G73" i="30"/>
  <c r="F73" i="30"/>
  <c r="E73" i="30"/>
  <c r="M68" i="30"/>
  <c r="L68" i="30"/>
  <c r="L64" i="30" s="1"/>
  <c r="K68" i="30"/>
  <c r="J68" i="30"/>
  <c r="I68" i="30"/>
  <c r="H68" i="30"/>
  <c r="H64" i="30" s="1"/>
  <c r="H51" i="30" s="1"/>
  <c r="G68" i="30"/>
  <c r="F68" i="30"/>
  <c r="E68" i="30"/>
  <c r="M65" i="30"/>
  <c r="M64" i="30" s="1"/>
  <c r="L65" i="30"/>
  <c r="K65" i="30"/>
  <c r="J65" i="30"/>
  <c r="I65" i="30"/>
  <c r="I64" i="30" s="1"/>
  <c r="H65" i="30"/>
  <c r="G65" i="30"/>
  <c r="F65" i="30"/>
  <c r="E65" i="30"/>
  <c r="E64" i="30" s="1"/>
  <c r="K64" i="30"/>
  <c r="K51" i="30" s="1"/>
  <c r="J64" i="30"/>
  <c r="G64" i="30"/>
  <c r="F64" i="30"/>
  <c r="M59" i="30"/>
  <c r="L59" i="30"/>
  <c r="K59" i="30"/>
  <c r="J59" i="30"/>
  <c r="I59" i="30"/>
  <c r="H59" i="30"/>
  <c r="G59" i="30"/>
  <c r="F59" i="30"/>
  <c r="E59" i="30"/>
  <c r="M56" i="30"/>
  <c r="L56" i="30"/>
  <c r="L52" i="30" s="1"/>
  <c r="K56" i="30"/>
  <c r="J56" i="30"/>
  <c r="I56" i="30"/>
  <c r="H56" i="30"/>
  <c r="H52" i="30" s="1"/>
  <c r="G56" i="30"/>
  <c r="F56" i="30"/>
  <c r="E56" i="30"/>
  <c r="M53" i="30"/>
  <c r="L53" i="30"/>
  <c r="K53" i="30"/>
  <c r="J53" i="30"/>
  <c r="I53" i="30"/>
  <c r="H53" i="30"/>
  <c r="G53" i="30"/>
  <c r="F53" i="30"/>
  <c r="F52" i="30" s="1"/>
  <c r="F51" i="30" s="1"/>
  <c r="E53" i="30"/>
  <c r="K52" i="30"/>
  <c r="J52" i="30"/>
  <c r="J51" i="30" s="1"/>
  <c r="G52" i="30"/>
  <c r="G51" i="30" s="1"/>
  <c r="L51" i="30"/>
  <c r="L92" i="30" s="1"/>
  <c r="M47" i="30"/>
  <c r="L47" i="30"/>
  <c r="L4" i="30" s="1"/>
  <c r="K47" i="30"/>
  <c r="J47" i="30"/>
  <c r="I47" i="30"/>
  <c r="H47" i="30"/>
  <c r="G47" i="30"/>
  <c r="F47" i="30"/>
  <c r="E47" i="30"/>
  <c r="M8" i="30"/>
  <c r="L8" i="30"/>
  <c r="K8" i="30"/>
  <c r="J8" i="30"/>
  <c r="I8" i="30"/>
  <c r="H8" i="30"/>
  <c r="G8" i="30"/>
  <c r="F8" i="30"/>
  <c r="E8" i="30"/>
  <c r="M5" i="30"/>
  <c r="L5" i="30"/>
  <c r="K5" i="30"/>
  <c r="K4" i="30" s="1"/>
  <c r="J5" i="30"/>
  <c r="I5" i="30"/>
  <c r="H5" i="30"/>
  <c r="G5" i="30"/>
  <c r="G4" i="30" s="1"/>
  <c r="G92" i="30" s="1"/>
  <c r="F5" i="30"/>
  <c r="E5" i="30"/>
  <c r="H4" i="30"/>
  <c r="H92" i="30" s="1"/>
  <c r="M81" i="29"/>
  <c r="M77" i="29" s="1"/>
  <c r="L81" i="29"/>
  <c r="K81" i="29"/>
  <c r="J81" i="29"/>
  <c r="I81" i="29"/>
  <c r="I77" i="29" s="1"/>
  <c r="H81" i="29"/>
  <c r="G81" i="29"/>
  <c r="F81" i="29"/>
  <c r="E81" i="29"/>
  <c r="E77" i="29" s="1"/>
  <c r="M78" i="29"/>
  <c r="L78" i="29"/>
  <c r="K78" i="29"/>
  <c r="J78" i="29"/>
  <c r="J77" i="29" s="1"/>
  <c r="I78" i="29"/>
  <c r="H78" i="29"/>
  <c r="G78" i="29"/>
  <c r="F78" i="29"/>
  <c r="F77" i="29" s="1"/>
  <c r="E78" i="29"/>
  <c r="L77" i="29"/>
  <c r="K77" i="29"/>
  <c r="H77" i="29"/>
  <c r="G77" i="29"/>
  <c r="M73" i="29"/>
  <c r="L73" i="29"/>
  <c r="K73" i="29"/>
  <c r="J73" i="29"/>
  <c r="I73" i="29"/>
  <c r="H73" i="29"/>
  <c r="G73" i="29"/>
  <c r="F73" i="29"/>
  <c r="E73" i="29"/>
  <c r="M68" i="29"/>
  <c r="M64" i="29" s="1"/>
  <c r="L68" i="29"/>
  <c r="K68" i="29"/>
  <c r="J68" i="29"/>
  <c r="I68" i="29"/>
  <c r="I64" i="29" s="1"/>
  <c r="H68" i="29"/>
  <c r="G68" i="29"/>
  <c r="F68" i="29"/>
  <c r="E68" i="29"/>
  <c r="E64" i="29" s="1"/>
  <c r="M65" i="29"/>
  <c r="L65" i="29"/>
  <c r="K65" i="29"/>
  <c r="J65" i="29"/>
  <c r="J64" i="29" s="1"/>
  <c r="I65" i="29"/>
  <c r="H65" i="29"/>
  <c r="G65" i="29"/>
  <c r="F65" i="29"/>
  <c r="F64" i="29" s="1"/>
  <c r="E65" i="29"/>
  <c r="L64" i="29"/>
  <c r="L51" i="29" s="1"/>
  <c r="K64" i="29"/>
  <c r="H64" i="29"/>
  <c r="G64" i="29"/>
  <c r="M59" i="29"/>
  <c r="L59" i="29"/>
  <c r="K59" i="29"/>
  <c r="J59" i="29"/>
  <c r="I59" i="29"/>
  <c r="I51" i="29" s="1"/>
  <c r="I92" i="29" s="1"/>
  <c r="H59" i="29"/>
  <c r="G59" i="29"/>
  <c r="F59" i="29"/>
  <c r="E59" i="29"/>
  <c r="M56" i="29"/>
  <c r="M52" i="29" s="1"/>
  <c r="L56" i="29"/>
  <c r="K56" i="29"/>
  <c r="J56" i="29"/>
  <c r="I56" i="29"/>
  <c r="I52" i="29" s="1"/>
  <c r="H56" i="29"/>
  <c r="G56" i="29"/>
  <c r="F56" i="29"/>
  <c r="E56" i="29"/>
  <c r="E52" i="29" s="1"/>
  <c r="M53" i="29"/>
  <c r="L53" i="29"/>
  <c r="K53" i="29"/>
  <c r="J53" i="29"/>
  <c r="I53" i="29"/>
  <c r="H53" i="29"/>
  <c r="G53" i="29"/>
  <c r="G52" i="29" s="1"/>
  <c r="G51" i="29" s="1"/>
  <c r="F53" i="29"/>
  <c r="E53" i="29"/>
  <c r="L52" i="29"/>
  <c r="K52" i="29"/>
  <c r="K51" i="29" s="1"/>
  <c r="H52" i="29"/>
  <c r="H51" i="29" s="1"/>
  <c r="M51" i="29"/>
  <c r="E51" i="29"/>
  <c r="M47" i="29"/>
  <c r="L47" i="29"/>
  <c r="K47" i="29"/>
  <c r="J47" i="29"/>
  <c r="I47" i="29"/>
  <c r="I4" i="29" s="1"/>
  <c r="H47" i="29"/>
  <c r="G47" i="29"/>
  <c r="F47" i="29"/>
  <c r="E47" i="29"/>
  <c r="M8" i="29"/>
  <c r="L8" i="29"/>
  <c r="K8" i="29"/>
  <c r="J8" i="29"/>
  <c r="I8" i="29"/>
  <c r="H8" i="29"/>
  <c r="G8" i="29"/>
  <c r="F8" i="29"/>
  <c r="E8" i="29"/>
  <c r="M5" i="29"/>
  <c r="L5" i="29"/>
  <c r="L4" i="29" s="1"/>
  <c r="K5" i="29"/>
  <c r="J5" i="29"/>
  <c r="I5" i="29"/>
  <c r="H5" i="29"/>
  <c r="H4" i="29" s="1"/>
  <c r="H92" i="29" s="1"/>
  <c r="G5" i="29"/>
  <c r="F5" i="29"/>
  <c r="E5" i="29"/>
  <c r="M4" i="29"/>
  <c r="M92" i="29" s="1"/>
  <c r="E4" i="29"/>
  <c r="M81" i="28"/>
  <c r="L81" i="28"/>
  <c r="K81" i="28"/>
  <c r="J81" i="28"/>
  <c r="J77" i="28" s="1"/>
  <c r="I81" i="28"/>
  <c r="H81" i="28"/>
  <c r="G81" i="28"/>
  <c r="F81" i="28"/>
  <c r="F77" i="28" s="1"/>
  <c r="E81" i="28"/>
  <c r="M78" i="28"/>
  <c r="L78" i="28"/>
  <c r="L77" i="28" s="1"/>
  <c r="K78" i="28"/>
  <c r="J78" i="28"/>
  <c r="I78" i="28"/>
  <c r="H78" i="28"/>
  <c r="H77" i="28" s="1"/>
  <c r="G78" i="28"/>
  <c r="F78" i="28"/>
  <c r="E78" i="28"/>
  <c r="M77" i="28"/>
  <c r="I77" i="28"/>
  <c r="E77" i="28"/>
  <c r="M73" i="28"/>
  <c r="M51" i="28" s="1"/>
  <c r="L73" i="28"/>
  <c r="K73" i="28"/>
  <c r="J73" i="28"/>
  <c r="I73" i="28"/>
  <c r="H73" i="28"/>
  <c r="G73" i="28"/>
  <c r="F73" i="28"/>
  <c r="E73" i="28"/>
  <c r="M68" i="28"/>
  <c r="L68" i="28"/>
  <c r="K68" i="28"/>
  <c r="J68" i="28"/>
  <c r="J64" i="28" s="1"/>
  <c r="I68" i="28"/>
  <c r="H68" i="28"/>
  <c r="G68" i="28"/>
  <c r="F68" i="28"/>
  <c r="F64" i="28" s="1"/>
  <c r="E68" i="28"/>
  <c r="M65" i="28"/>
  <c r="L65" i="28"/>
  <c r="K65" i="28"/>
  <c r="K64" i="28" s="1"/>
  <c r="J65" i="28"/>
  <c r="I65" i="28"/>
  <c r="H65" i="28"/>
  <c r="H64" i="28" s="1"/>
  <c r="G65" i="28"/>
  <c r="G64" i="28" s="1"/>
  <c r="F65" i="28"/>
  <c r="E65" i="28"/>
  <c r="M64" i="28"/>
  <c r="L64" i="28"/>
  <c r="I64" i="28"/>
  <c r="E64" i="28"/>
  <c r="M59" i="28"/>
  <c r="L59" i="28"/>
  <c r="K59" i="28"/>
  <c r="J59" i="28"/>
  <c r="I59" i="28"/>
  <c r="H59" i="28"/>
  <c r="G59" i="28"/>
  <c r="F59" i="28"/>
  <c r="F51" i="28" s="1"/>
  <c r="E59" i="28"/>
  <c r="M56" i="28"/>
  <c r="L56" i="28"/>
  <c r="K56" i="28"/>
  <c r="J56" i="28"/>
  <c r="J52" i="28" s="1"/>
  <c r="I56" i="28"/>
  <c r="H56" i="28"/>
  <c r="G56" i="28"/>
  <c r="F56" i="28"/>
  <c r="F52" i="28" s="1"/>
  <c r="E56" i="28"/>
  <c r="M53" i="28"/>
  <c r="L53" i="28"/>
  <c r="L52" i="28" s="1"/>
  <c r="L51" i="28" s="1"/>
  <c r="K53" i="28"/>
  <c r="J53" i="28"/>
  <c r="I53" i="28"/>
  <c r="H53" i="28"/>
  <c r="H52" i="28" s="1"/>
  <c r="H51" i="28" s="1"/>
  <c r="G53" i="28"/>
  <c r="F53" i="28"/>
  <c r="E53" i="28"/>
  <c r="M52" i="28"/>
  <c r="I52" i="28"/>
  <c r="I51" i="28" s="1"/>
  <c r="E52" i="28"/>
  <c r="E51" i="28"/>
  <c r="M47" i="28"/>
  <c r="L47" i="28"/>
  <c r="K47" i="28"/>
  <c r="J47" i="28"/>
  <c r="J4" i="28" s="1"/>
  <c r="I47" i="28"/>
  <c r="H47" i="28"/>
  <c r="G47" i="28"/>
  <c r="F47" i="28"/>
  <c r="F4" i="28" s="1"/>
  <c r="E47" i="28"/>
  <c r="M8" i="28"/>
  <c r="L8" i="28"/>
  <c r="K8" i="28"/>
  <c r="K4" i="28" s="1"/>
  <c r="J8" i="28"/>
  <c r="I8" i="28"/>
  <c r="H8" i="28"/>
  <c r="G8" i="28"/>
  <c r="G4" i="28" s="1"/>
  <c r="F8" i="28"/>
  <c r="E8" i="28"/>
  <c r="M5" i="28"/>
  <c r="L5" i="28"/>
  <c r="L4" i="28" s="1"/>
  <c r="K5" i="28"/>
  <c r="J5" i="28"/>
  <c r="I5" i="28"/>
  <c r="I4" i="28" s="1"/>
  <c r="H5" i="28"/>
  <c r="H4" i="28" s="1"/>
  <c r="H92" i="28" s="1"/>
  <c r="G5" i="28"/>
  <c r="F5" i="28"/>
  <c r="E5" i="28"/>
  <c r="M4" i="28"/>
  <c r="M92" i="28" s="1"/>
  <c r="E4" i="28"/>
  <c r="E92" i="28" s="1"/>
  <c r="F92" i="27"/>
  <c r="M81" i="27"/>
  <c r="L81" i="27"/>
  <c r="K81" i="27"/>
  <c r="K77" i="27" s="1"/>
  <c r="J81" i="27"/>
  <c r="I81" i="27"/>
  <c r="H81" i="27"/>
  <c r="G81" i="27"/>
  <c r="G77" i="27" s="1"/>
  <c r="F81" i="27"/>
  <c r="E81" i="27"/>
  <c r="M78" i="27"/>
  <c r="L78" i="27"/>
  <c r="L77" i="27" s="1"/>
  <c r="K78" i="27"/>
  <c r="J78" i="27"/>
  <c r="I78" i="27"/>
  <c r="H78" i="27"/>
  <c r="H77" i="27" s="1"/>
  <c r="G78" i="27"/>
  <c r="F78" i="27"/>
  <c r="E78" i="27"/>
  <c r="M77" i="27"/>
  <c r="J77" i="27"/>
  <c r="I77" i="27"/>
  <c r="F77" i="27"/>
  <c r="E77" i="27"/>
  <c r="M73" i="27"/>
  <c r="L73" i="27"/>
  <c r="K73" i="27"/>
  <c r="J73" i="27"/>
  <c r="I73" i="27"/>
  <c r="H73" i="27"/>
  <c r="G73" i="27"/>
  <c r="F73" i="27"/>
  <c r="E73" i="27"/>
  <c r="M68" i="27"/>
  <c r="L68" i="27"/>
  <c r="K68" i="27"/>
  <c r="K64" i="27" s="1"/>
  <c r="J68" i="27"/>
  <c r="I68" i="27"/>
  <c r="H68" i="27"/>
  <c r="G68" i="27"/>
  <c r="G64" i="27" s="1"/>
  <c r="F68" i="27"/>
  <c r="E68" i="27"/>
  <c r="M65" i="27"/>
  <c r="L65" i="27"/>
  <c r="L64" i="27" s="1"/>
  <c r="K65" i="27"/>
  <c r="J65" i="27"/>
  <c r="I65" i="27"/>
  <c r="H65" i="27"/>
  <c r="H64" i="27" s="1"/>
  <c r="G65" i="27"/>
  <c r="F65" i="27"/>
  <c r="E65" i="27"/>
  <c r="M64" i="27"/>
  <c r="J64" i="27"/>
  <c r="I64" i="27"/>
  <c r="F64" i="27"/>
  <c r="E64" i="27"/>
  <c r="M59" i="27"/>
  <c r="L59" i="27"/>
  <c r="K59" i="27"/>
  <c r="J59" i="27"/>
  <c r="I59" i="27"/>
  <c r="H59" i="27"/>
  <c r="G59" i="27"/>
  <c r="F59" i="27"/>
  <c r="E59" i="27"/>
  <c r="M56" i="27"/>
  <c r="L56" i="27"/>
  <c r="K56" i="27"/>
  <c r="K52" i="27" s="1"/>
  <c r="J56" i="27"/>
  <c r="I56" i="27"/>
  <c r="H56" i="27"/>
  <c r="G56" i="27"/>
  <c r="G52" i="27" s="1"/>
  <c r="G51" i="27" s="1"/>
  <c r="G92" i="27" s="1"/>
  <c r="F56" i="27"/>
  <c r="E56" i="27"/>
  <c r="M53" i="27"/>
  <c r="L53" i="27"/>
  <c r="L52" i="27" s="1"/>
  <c r="L51" i="27" s="1"/>
  <c r="K53" i="27"/>
  <c r="J53" i="27"/>
  <c r="I53" i="27"/>
  <c r="H53" i="27"/>
  <c r="H52" i="27" s="1"/>
  <c r="H51" i="27" s="1"/>
  <c r="G53" i="27"/>
  <c r="F53" i="27"/>
  <c r="E53" i="27"/>
  <c r="M52" i="27"/>
  <c r="M51" i="27" s="1"/>
  <c r="J52" i="27"/>
  <c r="J51" i="27" s="1"/>
  <c r="I52" i="27"/>
  <c r="I51" i="27" s="1"/>
  <c r="F52" i="27"/>
  <c r="E52" i="27"/>
  <c r="E51" i="27" s="1"/>
  <c r="K51" i="27"/>
  <c r="F51" i="27"/>
  <c r="M47" i="27"/>
  <c r="L47" i="27"/>
  <c r="K47" i="27"/>
  <c r="J47" i="27"/>
  <c r="I47" i="27"/>
  <c r="H47" i="27"/>
  <c r="G47" i="27"/>
  <c r="F47" i="27"/>
  <c r="E47" i="27"/>
  <c r="M8" i="27"/>
  <c r="L8" i="27"/>
  <c r="K8" i="27"/>
  <c r="J8" i="27"/>
  <c r="I8" i="27"/>
  <c r="H8" i="27"/>
  <c r="H4" i="27" s="1"/>
  <c r="G8" i="27"/>
  <c r="F8" i="27"/>
  <c r="E8" i="27"/>
  <c r="M5" i="27"/>
  <c r="M4" i="27" s="1"/>
  <c r="L5" i="27"/>
  <c r="K5" i="27"/>
  <c r="J5" i="27"/>
  <c r="I5" i="27"/>
  <c r="I4" i="27" s="1"/>
  <c r="I92" i="27" s="1"/>
  <c r="H5" i="27"/>
  <c r="G5" i="27"/>
  <c r="F5" i="27"/>
  <c r="E5" i="27"/>
  <c r="E4" i="27" s="1"/>
  <c r="K4" i="27"/>
  <c r="J4" i="27"/>
  <c r="G4" i="27"/>
  <c r="F4" i="27"/>
  <c r="M81" i="26"/>
  <c r="L81" i="26"/>
  <c r="L77" i="26" s="1"/>
  <c r="K81" i="26"/>
  <c r="J81" i="26"/>
  <c r="I81" i="26"/>
  <c r="H81" i="26"/>
  <c r="H77" i="26" s="1"/>
  <c r="G81" i="26"/>
  <c r="F81" i="26"/>
  <c r="E81" i="26"/>
  <c r="M78" i="26"/>
  <c r="M77" i="26" s="1"/>
  <c r="L78" i="26"/>
  <c r="K78" i="26"/>
  <c r="J78" i="26"/>
  <c r="J77" i="26" s="1"/>
  <c r="I78" i="26"/>
  <c r="I77" i="26" s="1"/>
  <c r="H78" i="26"/>
  <c r="G78" i="26"/>
  <c r="F78" i="26"/>
  <c r="E78" i="26"/>
  <c r="E77" i="26" s="1"/>
  <c r="K77" i="26"/>
  <c r="G77" i="26"/>
  <c r="F77" i="26"/>
  <c r="M73" i="26"/>
  <c r="L73" i="26"/>
  <c r="K73" i="26"/>
  <c r="J73" i="26"/>
  <c r="I73" i="26"/>
  <c r="H73" i="26"/>
  <c r="G73" i="26"/>
  <c r="F73" i="26"/>
  <c r="E73" i="26"/>
  <c r="M68" i="26"/>
  <c r="L68" i="26"/>
  <c r="L64" i="26" s="1"/>
  <c r="K68" i="26"/>
  <c r="J68" i="26"/>
  <c r="I68" i="26"/>
  <c r="H68" i="26"/>
  <c r="H64" i="26" s="1"/>
  <c r="G68" i="26"/>
  <c r="F68" i="26"/>
  <c r="E68" i="26"/>
  <c r="M65" i="26"/>
  <c r="M64" i="26" s="1"/>
  <c r="L65" i="26"/>
  <c r="K65" i="26"/>
  <c r="J65" i="26"/>
  <c r="I65" i="26"/>
  <c r="I64" i="26" s="1"/>
  <c r="H65" i="26"/>
  <c r="G65" i="26"/>
  <c r="F65" i="26"/>
  <c r="E65" i="26"/>
  <c r="E64" i="26" s="1"/>
  <c r="K64" i="26"/>
  <c r="J64" i="26"/>
  <c r="G64" i="26"/>
  <c r="F64" i="26"/>
  <c r="M59" i="26"/>
  <c r="L59" i="26"/>
  <c r="L51" i="26" s="1"/>
  <c r="K59" i="26"/>
  <c r="J59" i="26"/>
  <c r="I59" i="26"/>
  <c r="H59" i="26"/>
  <c r="G59" i="26"/>
  <c r="F59" i="26"/>
  <c r="E59" i="26"/>
  <c r="M56" i="26"/>
  <c r="L56" i="26"/>
  <c r="L52" i="26" s="1"/>
  <c r="K56" i="26"/>
  <c r="J56" i="26"/>
  <c r="I56" i="26"/>
  <c r="H56" i="26"/>
  <c r="H52" i="26" s="1"/>
  <c r="G56" i="26"/>
  <c r="F56" i="26"/>
  <c r="E56" i="26"/>
  <c r="M53" i="26"/>
  <c r="L53" i="26"/>
  <c r="K53" i="26"/>
  <c r="J53" i="26"/>
  <c r="J52" i="26" s="1"/>
  <c r="J51" i="26" s="1"/>
  <c r="I53" i="26"/>
  <c r="H53" i="26"/>
  <c r="G53" i="26"/>
  <c r="F53" i="26"/>
  <c r="F52" i="26" s="1"/>
  <c r="F51" i="26" s="1"/>
  <c r="E53" i="26"/>
  <c r="K52" i="26"/>
  <c r="K51" i="26" s="1"/>
  <c r="G52" i="26"/>
  <c r="G51" i="26" s="1"/>
  <c r="H51" i="26"/>
  <c r="M47" i="26"/>
  <c r="L47" i="26"/>
  <c r="K47" i="26"/>
  <c r="J47" i="26"/>
  <c r="I47" i="26"/>
  <c r="H47" i="26"/>
  <c r="G47" i="26"/>
  <c r="F47" i="26"/>
  <c r="E47" i="26"/>
  <c r="M8" i="26"/>
  <c r="L8" i="26"/>
  <c r="K8" i="26"/>
  <c r="J8" i="26"/>
  <c r="I8" i="26"/>
  <c r="H8" i="26"/>
  <c r="G8" i="26"/>
  <c r="F8" i="26"/>
  <c r="E8" i="26"/>
  <c r="M5" i="26"/>
  <c r="L5" i="26"/>
  <c r="K5" i="26"/>
  <c r="J5" i="26"/>
  <c r="I5" i="26"/>
  <c r="H5" i="26"/>
  <c r="G5" i="26"/>
  <c r="F5" i="26"/>
  <c r="E5" i="26"/>
  <c r="L4" i="26"/>
  <c r="L92" i="26" s="1"/>
  <c r="K4" i="26"/>
  <c r="H4" i="26"/>
  <c r="G4" i="26"/>
  <c r="M81" i="25"/>
  <c r="M77" i="25" s="1"/>
  <c r="L81" i="25"/>
  <c r="K81" i="25"/>
  <c r="J81" i="25"/>
  <c r="I81" i="25"/>
  <c r="I77" i="25" s="1"/>
  <c r="H81" i="25"/>
  <c r="G81" i="25"/>
  <c r="F81" i="25"/>
  <c r="E81" i="25"/>
  <c r="E77" i="25" s="1"/>
  <c r="M78" i="25"/>
  <c r="L78" i="25"/>
  <c r="K78" i="25"/>
  <c r="J78" i="25"/>
  <c r="J77" i="25" s="1"/>
  <c r="I78" i="25"/>
  <c r="H78" i="25"/>
  <c r="G78" i="25"/>
  <c r="G77" i="25" s="1"/>
  <c r="F78" i="25"/>
  <c r="F77" i="25" s="1"/>
  <c r="E78" i="25"/>
  <c r="L77" i="25"/>
  <c r="K77" i="25"/>
  <c r="H77" i="25"/>
  <c r="M73" i="25"/>
  <c r="L73" i="25"/>
  <c r="K73" i="25"/>
  <c r="J73" i="25"/>
  <c r="I73" i="25"/>
  <c r="H73" i="25"/>
  <c r="G73" i="25"/>
  <c r="F73" i="25"/>
  <c r="E73" i="25"/>
  <c r="M68" i="25"/>
  <c r="M64" i="25" s="1"/>
  <c r="L68" i="25"/>
  <c r="K68" i="25"/>
  <c r="J68" i="25"/>
  <c r="I68" i="25"/>
  <c r="I64" i="25" s="1"/>
  <c r="H68" i="25"/>
  <c r="G68" i="25"/>
  <c r="F68" i="25"/>
  <c r="E68" i="25"/>
  <c r="E64" i="25" s="1"/>
  <c r="M65" i="25"/>
  <c r="L65" i="25"/>
  <c r="K65" i="25"/>
  <c r="J65" i="25"/>
  <c r="I65" i="25"/>
  <c r="H65" i="25"/>
  <c r="G65" i="25"/>
  <c r="G64" i="25" s="1"/>
  <c r="F65" i="25"/>
  <c r="E65" i="25"/>
  <c r="L64" i="25"/>
  <c r="K64" i="25"/>
  <c r="H64" i="25"/>
  <c r="M59" i="25"/>
  <c r="L59" i="25"/>
  <c r="K59" i="25"/>
  <c r="J59" i="25"/>
  <c r="I59" i="25"/>
  <c r="H59" i="25"/>
  <c r="G59" i="25"/>
  <c r="F59" i="25"/>
  <c r="E59" i="25"/>
  <c r="M56" i="25"/>
  <c r="M52" i="25" s="1"/>
  <c r="M51" i="25" s="1"/>
  <c r="L56" i="25"/>
  <c r="K56" i="25"/>
  <c r="J56" i="25"/>
  <c r="I56" i="25"/>
  <c r="I52" i="25" s="1"/>
  <c r="H56" i="25"/>
  <c r="G56" i="25"/>
  <c r="F56" i="25"/>
  <c r="E56" i="25"/>
  <c r="E52" i="25" s="1"/>
  <c r="E51" i="25" s="1"/>
  <c r="M53" i="25"/>
  <c r="L53" i="25"/>
  <c r="K53" i="25"/>
  <c r="J53" i="25"/>
  <c r="J52" i="25" s="1"/>
  <c r="I53" i="25"/>
  <c r="H53" i="25"/>
  <c r="G53" i="25"/>
  <c r="F53" i="25"/>
  <c r="F52" i="25" s="1"/>
  <c r="E53" i="25"/>
  <c r="L52" i="25"/>
  <c r="L51" i="25" s="1"/>
  <c r="K52" i="25"/>
  <c r="H52" i="25"/>
  <c r="H51" i="25" s="1"/>
  <c r="G52" i="25"/>
  <c r="I51" i="25"/>
  <c r="M47" i="25"/>
  <c r="L47" i="25"/>
  <c r="K47" i="25"/>
  <c r="J47" i="25"/>
  <c r="I47" i="25"/>
  <c r="H47" i="25"/>
  <c r="G47" i="25"/>
  <c r="F47" i="25"/>
  <c r="E47" i="25"/>
  <c r="M8" i="25"/>
  <c r="L8" i="25"/>
  <c r="K8" i="25"/>
  <c r="J8" i="25"/>
  <c r="I8" i="25"/>
  <c r="H8" i="25"/>
  <c r="G8" i="25"/>
  <c r="F8" i="25"/>
  <c r="E8" i="25"/>
  <c r="M5" i="25"/>
  <c r="L5" i="25"/>
  <c r="L4" i="25" s="1"/>
  <c r="L92" i="25" s="1"/>
  <c r="K5" i="25"/>
  <c r="J5" i="25"/>
  <c r="I5" i="25"/>
  <c r="H5" i="25"/>
  <c r="H4" i="25" s="1"/>
  <c r="H92" i="25" s="1"/>
  <c r="G5" i="25"/>
  <c r="F5" i="25"/>
  <c r="E5" i="25"/>
  <c r="M4" i="25"/>
  <c r="M92" i="25" s="1"/>
  <c r="I4" i="25"/>
  <c r="I92" i="25" s="1"/>
  <c r="E4" i="25"/>
  <c r="E92" i="25" s="1"/>
  <c r="M81" i="24"/>
  <c r="L81" i="24"/>
  <c r="K81" i="24"/>
  <c r="J81" i="24"/>
  <c r="J77" i="24" s="1"/>
  <c r="I81" i="24"/>
  <c r="H81" i="24"/>
  <c r="G81" i="24"/>
  <c r="F81" i="24"/>
  <c r="F77" i="24" s="1"/>
  <c r="E81" i="24"/>
  <c r="M78" i="24"/>
  <c r="L78" i="24"/>
  <c r="L77" i="24" s="1"/>
  <c r="K78" i="24"/>
  <c r="J78" i="24"/>
  <c r="I78" i="24"/>
  <c r="H78" i="24"/>
  <c r="H77" i="24" s="1"/>
  <c r="G78" i="24"/>
  <c r="F78" i="24"/>
  <c r="E78" i="24"/>
  <c r="M77" i="24"/>
  <c r="I77" i="24"/>
  <c r="E77" i="24"/>
  <c r="M73" i="24"/>
  <c r="L73" i="24"/>
  <c r="K73" i="24"/>
  <c r="J73" i="24"/>
  <c r="I73" i="24"/>
  <c r="H73" i="24"/>
  <c r="G73" i="24"/>
  <c r="F73" i="24"/>
  <c r="E73" i="24"/>
  <c r="M68" i="24"/>
  <c r="L68" i="24"/>
  <c r="K68" i="24"/>
  <c r="J68" i="24"/>
  <c r="J64" i="24" s="1"/>
  <c r="I68" i="24"/>
  <c r="H68" i="24"/>
  <c r="G68" i="24"/>
  <c r="F68" i="24"/>
  <c r="F64" i="24" s="1"/>
  <c r="E68" i="24"/>
  <c r="M65" i="24"/>
  <c r="L65" i="24"/>
  <c r="L64" i="24" s="1"/>
  <c r="K65" i="24"/>
  <c r="J65" i="24"/>
  <c r="I65" i="24"/>
  <c r="H65" i="24"/>
  <c r="H64" i="24" s="1"/>
  <c r="G65" i="24"/>
  <c r="F65" i="24"/>
  <c r="E65" i="24"/>
  <c r="M64" i="24"/>
  <c r="I64" i="24"/>
  <c r="E64" i="24"/>
  <c r="M59" i="24"/>
  <c r="L59" i="24"/>
  <c r="K59" i="24"/>
  <c r="J59" i="24"/>
  <c r="I59" i="24"/>
  <c r="H59" i="24"/>
  <c r="G59" i="24"/>
  <c r="F59" i="24"/>
  <c r="E59" i="24"/>
  <c r="M56" i="24"/>
  <c r="L56" i="24"/>
  <c r="K56" i="24"/>
  <c r="J56" i="24"/>
  <c r="J52" i="24" s="1"/>
  <c r="I56" i="24"/>
  <c r="H56" i="24"/>
  <c r="G56" i="24"/>
  <c r="F56" i="24"/>
  <c r="F52" i="24" s="1"/>
  <c r="E56" i="24"/>
  <c r="M53" i="24"/>
  <c r="L53" i="24"/>
  <c r="L52" i="24" s="1"/>
  <c r="K53" i="24"/>
  <c r="J53" i="24"/>
  <c r="I53" i="24"/>
  <c r="H53" i="24"/>
  <c r="H52" i="24" s="1"/>
  <c r="G53" i="24"/>
  <c r="F53" i="24"/>
  <c r="E53" i="24"/>
  <c r="M52" i="24"/>
  <c r="M51" i="24" s="1"/>
  <c r="I52" i="24"/>
  <c r="I51" i="24" s="1"/>
  <c r="E52" i="24"/>
  <c r="E51" i="24" s="1"/>
  <c r="J51" i="24"/>
  <c r="F51" i="24"/>
  <c r="M47" i="24"/>
  <c r="L47" i="24"/>
  <c r="K47" i="24"/>
  <c r="J47" i="24"/>
  <c r="I47" i="24"/>
  <c r="H47" i="24"/>
  <c r="G47" i="24"/>
  <c r="F47" i="24"/>
  <c r="E47" i="24"/>
  <c r="M8" i="24"/>
  <c r="L8" i="24"/>
  <c r="K8" i="24"/>
  <c r="J8" i="24"/>
  <c r="I8" i="24"/>
  <c r="H8" i="24"/>
  <c r="G8" i="24"/>
  <c r="F8" i="24"/>
  <c r="E8" i="24"/>
  <c r="M5" i="24"/>
  <c r="M4" i="24" s="1"/>
  <c r="M92" i="24" s="1"/>
  <c r="L5" i="24"/>
  <c r="K5" i="24"/>
  <c r="J5" i="24"/>
  <c r="I5" i="24"/>
  <c r="I4" i="24" s="1"/>
  <c r="I92" i="24" s="1"/>
  <c r="H5" i="24"/>
  <c r="G5" i="24"/>
  <c r="F5" i="24"/>
  <c r="E5" i="24"/>
  <c r="E4" i="24" s="1"/>
  <c r="E92" i="24" s="1"/>
  <c r="J4" i="24"/>
  <c r="J92" i="24" s="1"/>
  <c r="F4" i="24"/>
  <c r="F92" i="24" s="1"/>
  <c r="M36" i="23"/>
  <c r="L36" i="23"/>
  <c r="K36" i="23"/>
  <c r="J36" i="23"/>
  <c r="I36" i="23"/>
  <c r="H36" i="23"/>
  <c r="G36" i="23"/>
  <c r="G40" i="23" s="1"/>
  <c r="F36" i="23"/>
  <c r="E36" i="23"/>
  <c r="M31" i="23"/>
  <c r="L31" i="23"/>
  <c r="K31" i="23"/>
  <c r="J31" i="23"/>
  <c r="I31" i="23"/>
  <c r="H31" i="23"/>
  <c r="G31" i="23"/>
  <c r="F31" i="23"/>
  <c r="E31" i="23"/>
  <c r="M21" i="23"/>
  <c r="L21" i="23"/>
  <c r="K21" i="23"/>
  <c r="J21" i="23"/>
  <c r="I21" i="23"/>
  <c r="H21" i="23"/>
  <c r="G21" i="23"/>
  <c r="F21" i="23"/>
  <c r="E21" i="23"/>
  <c r="M10" i="23"/>
  <c r="L10" i="23"/>
  <c r="K10" i="23"/>
  <c r="J10" i="23"/>
  <c r="J9" i="23" s="1"/>
  <c r="J40" i="23" s="1"/>
  <c r="I10" i="23"/>
  <c r="H10" i="23"/>
  <c r="G10" i="23"/>
  <c r="F10" i="23"/>
  <c r="F9" i="23" s="1"/>
  <c r="F40" i="23" s="1"/>
  <c r="E10" i="23"/>
  <c r="M9" i="23"/>
  <c r="L9" i="23"/>
  <c r="K9" i="23"/>
  <c r="K40" i="23" s="1"/>
  <c r="I9" i="23"/>
  <c r="H9" i="23"/>
  <c r="G9" i="23"/>
  <c r="E9" i="23"/>
  <c r="M4" i="23"/>
  <c r="L4" i="23"/>
  <c r="L40" i="23" s="1"/>
  <c r="K4" i="23"/>
  <c r="J4" i="23"/>
  <c r="I4" i="23"/>
  <c r="H4" i="23"/>
  <c r="H40" i="23" s="1"/>
  <c r="G4" i="23"/>
  <c r="F4" i="23"/>
  <c r="E4" i="23"/>
  <c r="K15" i="22"/>
  <c r="J15" i="22"/>
  <c r="I15" i="22"/>
  <c r="H15" i="22"/>
  <c r="G15" i="22"/>
  <c r="F15" i="22"/>
  <c r="E15" i="22"/>
  <c r="D15" i="22"/>
  <c r="C15" i="22"/>
  <c r="K4" i="22"/>
  <c r="J4" i="22"/>
  <c r="I4" i="22"/>
  <c r="H4" i="22"/>
  <c r="G4" i="22"/>
  <c r="F4" i="22"/>
  <c r="E4" i="22"/>
  <c r="D4" i="22"/>
  <c r="C4" i="22"/>
  <c r="J26" i="21"/>
  <c r="F26" i="21"/>
  <c r="K16" i="21"/>
  <c r="J16" i="21"/>
  <c r="I16" i="21"/>
  <c r="H16" i="21"/>
  <c r="G16" i="21"/>
  <c r="F16" i="21"/>
  <c r="E16" i="21"/>
  <c r="D16" i="21"/>
  <c r="C16" i="21"/>
  <c r="K8" i="21"/>
  <c r="J8" i="21"/>
  <c r="I8" i="21"/>
  <c r="H8" i="21"/>
  <c r="G8" i="21"/>
  <c r="F8" i="21"/>
  <c r="E8" i="21"/>
  <c r="D8" i="21"/>
  <c r="C8" i="21"/>
  <c r="K4" i="21"/>
  <c r="K26" i="21" s="1"/>
  <c r="J4" i="21"/>
  <c r="I4" i="21"/>
  <c r="I26" i="21" s="1"/>
  <c r="H4" i="21"/>
  <c r="G4" i="21"/>
  <c r="G26" i="21" s="1"/>
  <c r="F4" i="21"/>
  <c r="E4" i="21"/>
  <c r="E26" i="21" s="1"/>
  <c r="D4" i="21"/>
  <c r="C4" i="21"/>
  <c r="C26" i="21" s="1"/>
  <c r="Z20" i="20"/>
  <c r="Z19" i="20"/>
  <c r="K19" i="20"/>
  <c r="J19" i="20"/>
  <c r="I19" i="20"/>
  <c r="H19" i="20"/>
  <c r="G19" i="20"/>
  <c r="F19" i="20"/>
  <c r="E19" i="20"/>
  <c r="D19" i="20"/>
  <c r="C19" i="20"/>
  <c r="Z18" i="20"/>
  <c r="Z17" i="20"/>
  <c r="Z16" i="20"/>
  <c r="Z15" i="20"/>
  <c r="Z14" i="20"/>
  <c r="Z13" i="20"/>
  <c r="Z12" i="20"/>
  <c r="Z11" i="20"/>
  <c r="Z10" i="20"/>
  <c r="Z9" i="20"/>
  <c r="Z8" i="20"/>
  <c r="Z7" i="20"/>
  <c r="Z6" i="20"/>
  <c r="Z5" i="20"/>
  <c r="Z4" i="20"/>
  <c r="H26" i="19"/>
  <c r="D26" i="19"/>
  <c r="K16" i="19"/>
  <c r="J16" i="19"/>
  <c r="I16" i="19"/>
  <c r="H16" i="19"/>
  <c r="G16" i="19"/>
  <c r="F16" i="19"/>
  <c r="E16" i="19"/>
  <c r="D16" i="19"/>
  <c r="C16" i="19"/>
  <c r="K8" i="19"/>
  <c r="J8" i="19"/>
  <c r="I8" i="19"/>
  <c r="H8" i="19"/>
  <c r="G8" i="19"/>
  <c r="F8" i="19"/>
  <c r="E8" i="19"/>
  <c r="D8" i="19"/>
  <c r="C8" i="19"/>
  <c r="K4" i="19"/>
  <c r="K26" i="19" s="1"/>
  <c r="J4" i="19"/>
  <c r="I4" i="19"/>
  <c r="H4" i="19"/>
  <c r="G4" i="19"/>
  <c r="G26" i="19" s="1"/>
  <c r="F4" i="19"/>
  <c r="E4" i="19"/>
  <c r="D4" i="19"/>
  <c r="C4" i="19"/>
  <c r="C26" i="19" s="1"/>
  <c r="Z20" i="18"/>
  <c r="Z19" i="18"/>
  <c r="K19" i="18"/>
  <c r="J19" i="18"/>
  <c r="I19" i="18"/>
  <c r="H19" i="18"/>
  <c r="G19" i="18"/>
  <c r="F19" i="18"/>
  <c r="E19" i="18"/>
  <c r="D19" i="18"/>
  <c r="C19" i="18"/>
  <c r="Z18" i="18"/>
  <c r="Z17" i="18"/>
  <c r="Z16" i="18"/>
  <c r="Z15" i="18"/>
  <c r="Z14" i="18"/>
  <c r="Z13" i="18"/>
  <c r="Z12" i="18"/>
  <c r="Z11" i="18"/>
  <c r="Z10" i="18"/>
  <c r="Z9" i="18"/>
  <c r="Z8" i="18"/>
  <c r="Z7" i="18"/>
  <c r="Z6" i="18"/>
  <c r="Z5" i="18"/>
  <c r="Z4" i="18"/>
  <c r="K16" i="17"/>
  <c r="J16" i="17"/>
  <c r="I16" i="17"/>
  <c r="H16" i="17"/>
  <c r="G16" i="17"/>
  <c r="F16" i="17"/>
  <c r="E16" i="17"/>
  <c r="D16" i="17"/>
  <c r="C16" i="17"/>
  <c r="K8" i="17"/>
  <c r="J8" i="17"/>
  <c r="I8" i="17"/>
  <c r="H8" i="17"/>
  <c r="G8" i="17"/>
  <c r="F8" i="17"/>
  <c r="F26" i="17" s="1"/>
  <c r="E8" i="17"/>
  <c r="D8" i="17"/>
  <c r="C8" i="17"/>
  <c r="K4" i="17"/>
  <c r="J4" i="17"/>
  <c r="J26" i="17" s="1"/>
  <c r="I4" i="17"/>
  <c r="I26" i="17" s="1"/>
  <c r="H4" i="17"/>
  <c r="G4" i="17"/>
  <c r="F4" i="17"/>
  <c r="E4" i="17"/>
  <c r="E26" i="17" s="1"/>
  <c r="D4" i="17"/>
  <c r="C4" i="17"/>
  <c r="C26" i="17" s="1"/>
  <c r="Z20" i="16"/>
  <c r="Z19" i="16"/>
  <c r="K19" i="16"/>
  <c r="J19" i="16"/>
  <c r="I19" i="16"/>
  <c r="H19" i="16"/>
  <c r="G19" i="16"/>
  <c r="F19" i="16"/>
  <c r="E19" i="16"/>
  <c r="D19" i="16"/>
  <c r="C19" i="16"/>
  <c r="Z18" i="16"/>
  <c r="Z17" i="16"/>
  <c r="Z16" i="16"/>
  <c r="Z15" i="16"/>
  <c r="Z14" i="16"/>
  <c r="Z13" i="16"/>
  <c r="Z12" i="16"/>
  <c r="Z11" i="16"/>
  <c r="Z10" i="16"/>
  <c r="Z9" i="16"/>
  <c r="Z8" i="16"/>
  <c r="Z7" i="16"/>
  <c r="Z6" i="16"/>
  <c r="Z5" i="16"/>
  <c r="Z4" i="16"/>
  <c r="H26" i="15"/>
  <c r="D26" i="15"/>
  <c r="K16" i="15"/>
  <c r="J16" i="15"/>
  <c r="I16" i="15"/>
  <c r="H16" i="15"/>
  <c r="G16" i="15"/>
  <c r="F16" i="15"/>
  <c r="E16" i="15"/>
  <c r="D16" i="15"/>
  <c r="C16" i="15"/>
  <c r="K8" i="15"/>
  <c r="J8" i="15"/>
  <c r="J26" i="15" s="1"/>
  <c r="I8" i="15"/>
  <c r="H8" i="15"/>
  <c r="G8" i="15"/>
  <c r="F8" i="15"/>
  <c r="F26" i="15" s="1"/>
  <c r="E8" i="15"/>
  <c r="D8" i="15"/>
  <c r="C8" i="15"/>
  <c r="K4" i="15"/>
  <c r="K26" i="15" s="1"/>
  <c r="J4" i="15"/>
  <c r="I4" i="15"/>
  <c r="I26" i="15" s="1"/>
  <c r="H4" i="15"/>
  <c r="G4" i="15"/>
  <c r="G26" i="15" s="1"/>
  <c r="F4" i="15"/>
  <c r="E4" i="15"/>
  <c r="E26" i="15" s="1"/>
  <c r="D4" i="15"/>
  <c r="C4" i="15"/>
  <c r="C26" i="15" s="1"/>
  <c r="Z20" i="14"/>
  <c r="Z19" i="14"/>
  <c r="K19" i="14"/>
  <c r="J19" i="14"/>
  <c r="I19" i="14"/>
  <c r="H19" i="14"/>
  <c r="G19" i="14"/>
  <c r="F19" i="14"/>
  <c r="E19" i="14"/>
  <c r="D19" i="14"/>
  <c r="C19" i="14"/>
  <c r="Z18" i="14"/>
  <c r="Z17" i="14"/>
  <c r="Z16" i="14"/>
  <c r="Z15" i="14"/>
  <c r="Z14" i="14"/>
  <c r="Z13" i="14"/>
  <c r="Z12" i="14"/>
  <c r="Z11" i="14"/>
  <c r="Z10" i="14"/>
  <c r="Z9" i="14"/>
  <c r="Z8" i="14"/>
  <c r="Z7" i="14"/>
  <c r="Z6" i="14"/>
  <c r="Z5" i="14"/>
  <c r="Z4" i="14"/>
  <c r="J26" i="13"/>
  <c r="F26" i="13"/>
  <c r="K16" i="13"/>
  <c r="J16" i="13"/>
  <c r="I16" i="13"/>
  <c r="H16" i="13"/>
  <c r="G16" i="13"/>
  <c r="F16" i="13"/>
  <c r="E16" i="13"/>
  <c r="D16" i="13"/>
  <c r="C16" i="13"/>
  <c r="K8" i="13"/>
  <c r="J8" i="13"/>
  <c r="I8" i="13"/>
  <c r="H8" i="13"/>
  <c r="H26" i="13" s="1"/>
  <c r="G8" i="13"/>
  <c r="F8" i="13"/>
  <c r="E8" i="13"/>
  <c r="D8" i="13"/>
  <c r="D26" i="13" s="1"/>
  <c r="C8" i="13"/>
  <c r="K4" i="13"/>
  <c r="K26" i="13" s="1"/>
  <c r="J4" i="13"/>
  <c r="I4" i="13"/>
  <c r="I26" i="13" s="1"/>
  <c r="H4" i="13"/>
  <c r="G4" i="13"/>
  <c r="G26" i="13" s="1"/>
  <c r="F4" i="13"/>
  <c r="E4" i="13"/>
  <c r="E26" i="13" s="1"/>
  <c r="D4" i="13"/>
  <c r="C4" i="13"/>
  <c r="C26" i="13" s="1"/>
  <c r="Z20" i="12"/>
  <c r="Z19" i="12"/>
  <c r="K19" i="12"/>
  <c r="J19" i="12"/>
  <c r="I19" i="12"/>
  <c r="H19" i="12"/>
  <c r="G19" i="12"/>
  <c r="F19" i="12"/>
  <c r="E19" i="12"/>
  <c r="D19" i="12"/>
  <c r="C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Z4" i="12"/>
  <c r="H26" i="11"/>
  <c r="D26" i="11"/>
  <c r="K16" i="11"/>
  <c r="J16" i="11"/>
  <c r="I16" i="11"/>
  <c r="H16" i="11"/>
  <c r="G16" i="11"/>
  <c r="F16" i="11"/>
  <c r="E16" i="11"/>
  <c r="D16" i="11"/>
  <c r="C16" i="11"/>
  <c r="K8" i="11"/>
  <c r="J8" i="11"/>
  <c r="J26" i="11" s="1"/>
  <c r="I8" i="11"/>
  <c r="H8" i="11"/>
  <c r="G8" i="11"/>
  <c r="F8" i="11"/>
  <c r="F26" i="11" s="1"/>
  <c r="E8" i="11"/>
  <c r="D8" i="11"/>
  <c r="C8" i="11"/>
  <c r="K4" i="11"/>
  <c r="K26" i="11" s="1"/>
  <c r="J4" i="11"/>
  <c r="I4" i="11"/>
  <c r="I26" i="11" s="1"/>
  <c r="H4" i="11"/>
  <c r="G4" i="11"/>
  <c r="G26" i="11" s="1"/>
  <c r="F4" i="11"/>
  <c r="E4" i="11"/>
  <c r="E26" i="11" s="1"/>
  <c r="D4" i="11"/>
  <c r="C4" i="11"/>
  <c r="C26" i="11" s="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K16" i="9"/>
  <c r="J16" i="9"/>
  <c r="I16" i="9"/>
  <c r="H16" i="9"/>
  <c r="G16" i="9"/>
  <c r="F16" i="9"/>
  <c r="E16" i="9"/>
  <c r="D16" i="9"/>
  <c r="C16" i="9"/>
  <c r="K8" i="9"/>
  <c r="J8" i="9"/>
  <c r="J26" i="9" s="1"/>
  <c r="I8" i="9"/>
  <c r="H8" i="9"/>
  <c r="H26" i="9" s="1"/>
  <c r="G8" i="9"/>
  <c r="F8" i="9"/>
  <c r="F26" i="9" s="1"/>
  <c r="E8" i="9"/>
  <c r="D8" i="9"/>
  <c r="D26" i="9" s="1"/>
  <c r="C8" i="9"/>
  <c r="K4" i="9"/>
  <c r="K26" i="9" s="1"/>
  <c r="J4" i="9"/>
  <c r="I4" i="9"/>
  <c r="I26" i="9" s="1"/>
  <c r="H4" i="9"/>
  <c r="G4" i="9"/>
  <c r="G26" i="9" s="1"/>
  <c r="F4" i="9"/>
  <c r="E4" i="9"/>
  <c r="E26" i="9" s="1"/>
  <c r="D4" i="9"/>
  <c r="C4" i="9"/>
  <c r="C26" i="9" s="1"/>
  <c r="Z20" i="8"/>
  <c r="Z19" i="8"/>
  <c r="K19" i="8"/>
  <c r="J19" i="8"/>
  <c r="I19" i="8"/>
  <c r="H19" i="8"/>
  <c r="G19" i="8"/>
  <c r="F19" i="8"/>
  <c r="E19" i="8"/>
  <c r="D19" i="8"/>
  <c r="C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H26" i="7"/>
  <c r="K16" i="7"/>
  <c r="J16" i="7"/>
  <c r="I16" i="7"/>
  <c r="H16" i="7"/>
  <c r="G16" i="7"/>
  <c r="F16" i="7"/>
  <c r="E16" i="7"/>
  <c r="D16" i="7"/>
  <c r="C16" i="7"/>
  <c r="K8" i="7"/>
  <c r="J8" i="7"/>
  <c r="J26" i="7" s="1"/>
  <c r="I8" i="7"/>
  <c r="H8" i="7"/>
  <c r="G8" i="7"/>
  <c r="F8" i="7"/>
  <c r="F26" i="7" s="1"/>
  <c r="E8" i="7"/>
  <c r="D8" i="7"/>
  <c r="D26" i="7" s="1"/>
  <c r="C8" i="7"/>
  <c r="K4" i="7"/>
  <c r="K26" i="7" s="1"/>
  <c r="J4" i="7"/>
  <c r="I4" i="7"/>
  <c r="H4" i="7"/>
  <c r="G4" i="7"/>
  <c r="G26" i="7" s="1"/>
  <c r="F4" i="7"/>
  <c r="E4" i="7"/>
  <c r="D4" i="7"/>
  <c r="C4" i="7"/>
  <c r="C26" i="7" s="1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H26" i="4"/>
  <c r="D26" i="4"/>
  <c r="K16" i="4"/>
  <c r="J16" i="4"/>
  <c r="I16" i="4"/>
  <c r="H16" i="4"/>
  <c r="G16" i="4"/>
  <c r="F16" i="4"/>
  <c r="E16" i="4"/>
  <c r="D16" i="4"/>
  <c r="C16" i="4"/>
  <c r="K8" i="4"/>
  <c r="J8" i="4"/>
  <c r="J26" i="4" s="1"/>
  <c r="I8" i="4"/>
  <c r="H8" i="4"/>
  <c r="G8" i="4"/>
  <c r="F8" i="4"/>
  <c r="F26" i="4" s="1"/>
  <c r="E8" i="4"/>
  <c r="D8" i="4"/>
  <c r="C8" i="4"/>
  <c r="K4" i="4"/>
  <c r="K26" i="4" s="1"/>
  <c r="J4" i="4"/>
  <c r="I4" i="4"/>
  <c r="H4" i="4"/>
  <c r="G4" i="4"/>
  <c r="G26" i="4" s="1"/>
  <c r="F4" i="4"/>
  <c r="E4" i="4"/>
  <c r="D4" i="4"/>
  <c r="C4" i="4"/>
  <c r="C26" i="4" s="1"/>
  <c r="K92" i="26" l="1"/>
  <c r="E26" i="7"/>
  <c r="I26" i="7"/>
  <c r="F92" i="28"/>
  <c r="L92" i="29"/>
  <c r="K92" i="30"/>
  <c r="E26" i="4"/>
  <c r="I26" i="4"/>
  <c r="H51" i="24"/>
  <c r="L51" i="24"/>
  <c r="G26" i="17"/>
  <c r="K26" i="17"/>
  <c r="E26" i="19"/>
  <c r="I26" i="19"/>
  <c r="G92" i="26"/>
  <c r="L92" i="28"/>
  <c r="J92" i="28"/>
  <c r="J92" i="31"/>
  <c r="D26" i="17"/>
  <c r="H26" i="17"/>
  <c r="F26" i="19"/>
  <c r="J26" i="19"/>
  <c r="D26" i="21"/>
  <c r="H26" i="21"/>
  <c r="E40" i="23"/>
  <c r="I40" i="23"/>
  <c r="M40" i="23"/>
  <c r="H4" i="24"/>
  <c r="L4" i="24"/>
  <c r="L92" i="24" s="1"/>
  <c r="G4" i="24"/>
  <c r="K4" i="24"/>
  <c r="G52" i="24"/>
  <c r="K52" i="24"/>
  <c r="K51" i="24" s="1"/>
  <c r="G64" i="24"/>
  <c r="K64" i="24"/>
  <c r="G77" i="24"/>
  <c r="K77" i="24"/>
  <c r="G4" i="25"/>
  <c r="K4" i="25"/>
  <c r="K92" i="25" s="1"/>
  <c r="F4" i="25"/>
  <c r="J4" i="25"/>
  <c r="K51" i="25"/>
  <c r="H92" i="26"/>
  <c r="F4" i="26"/>
  <c r="F92" i="26" s="1"/>
  <c r="J4" i="26"/>
  <c r="J92" i="26" s="1"/>
  <c r="E4" i="26"/>
  <c r="I4" i="26"/>
  <c r="I92" i="26" s="1"/>
  <c r="M4" i="26"/>
  <c r="I92" i="28"/>
  <c r="G52" i="28"/>
  <c r="G51" i="28" s="1"/>
  <c r="K52" i="28"/>
  <c r="K51" i="28" s="1"/>
  <c r="K92" i="28" s="1"/>
  <c r="J51" i="28"/>
  <c r="K92" i="31"/>
  <c r="H92" i="31"/>
  <c r="L92" i="31"/>
  <c r="G77" i="32"/>
  <c r="K77" i="32"/>
  <c r="J92" i="27"/>
  <c r="E92" i="29"/>
  <c r="L92" i="32"/>
  <c r="G51" i="25"/>
  <c r="F64" i="25"/>
  <c r="F51" i="25" s="1"/>
  <c r="J64" i="25"/>
  <c r="J51" i="25" s="1"/>
  <c r="E52" i="26"/>
  <c r="E51" i="26" s="1"/>
  <c r="I52" i="26"/>
  <c r="I51" i="26" s="1"/>
  <c r="M52" i="26"/>
  <c r="M51" i="26" s="1"/>
  <c r="K92" i="27"/>
  <c r="G77" i="28"/>
  <c r="G92" i="28" s="1"/>
  <c r="K77" i="28"/>
  <c r="G4" i="29"/>
  <c r="G92" i="29" s="1"/>
  <c r="K4" i="29"/>
  <c r="K92" i="29" s="1"/>
  <c r="F4" i="29"/>
  <c r="F92" i="29" s="1"/>
  <c r="J4" i="29"/>
  <c r="F4" i="30"/>
  <c r="F92" i="30" s="1"/>
  <c r="J4" i="30"/>
  <c r="J92" i="30" s="1"/>
  <c r="E4" i="30"/>
  <c r="E92" i="30" s="1"/>
  <c r="I4" i="30"/>
  <c r="M4" i="30"/>
  <c r="M92" i="30" s="1"/>
  <c r="E77" i="30"/>
  <c r="I77" i="30"/>
  <c r="M77" i="30"/>
  <c r="I92" i="32"/>
  <c r="G52" i="32"/>
  <c r="G51" i="32" s="1"/>
  <c r="K52" i="32"/>
  <c r="K51" i="32" s="1"/>
  <c r="E92" i="27"/>
  <c r="M92" i="27"/>
  <c r="H92" i="27"/>
  <c r="L4" i="27"/>
  <c r="L92" i="27" s="1"/>
  <c r="E52" i="30"/>
  <c r="E51" i="30" s="1"/>
  <c r="I52" i="30"/>
  <c r="I51" i="30" s="1"/>
  <c r="M52" i="30"/>
  <c r="M51" i="30" s="1"/>
  <c r="E4" i="31"/>
  <c r="E92" i="31" s="1"/>
  <c r="I4" i="31"/>
  <c r="I92" i="31" s="1"/>
  <c r="M4" i="31"/>
  <c r="M92" i="31" s="1"/>
  <c r="F52" i="29"/>
  <c r="F51" i="29" s="1"/>
  <c r="J52" i="29"/>
  <c r="J51" i="29" s="1"/>
  <c r="G4" i="32"/>
  <c r="G92" i="32" s="1"/>
  <c r="K4" i="32"/>
  <c r="F52" i="32"/>
  <c r="J52" i="32"/>
  <c r="J51" i="32" s="1"/>
  <c r="J92" i="32" s="1"/>
  <c r="F64" i="32"/>
  <c r="J64" i="32"/>
  <c r="F77" i="32"/>
  <c r="J77" i="32"/>
  <c r="K92" i="32" l="1"/>
  <c r="K92" i="24"/>
  <c r="I92" i="30"/>
  <c r="J92" i="29"/>
  <c r="E92" i="26"/>
  <c r="G92" i="25"/>
  <c r="J92" i="25"/>
  <c r="F51" i="32"/>
  <c r="F92" i="32" s="1"/>
  <c r="M92" i="26"/>
  <c r="F92" i="25"/>
  <c r="G51" i="24"/>
  <c r="G92" i="24" s="1"/>
  <c r="H92" i="24"/>
</calcChain>
</file>

<file path=xl/sharedStrings.xml><?xml version="1.0" encoding="utf-8"?>
<sst xmlns="http://schemas.openxmlformats.org/spreadsheetml/2006/main" count="13219" uniqueCount="198">
  <si>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</si>
  <si>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</si>
  <si>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</si>
  <si>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</si>
  <si>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</si>
  <si>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</si>
  <si>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</si>
  <si>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</si>
  <si>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</si>
  <si>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</si>
  <si>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</si>
  <si>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</si>
  <si>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</si>
  <si>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</si>
  <si>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</si>
  <si>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</si>
  <si>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</si>
  <si>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</si>
  <si>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</si>
  <si>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</si>
  <si>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</si>
  <si>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</si>
  <si>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</si>
  <si>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</si>
  <si>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</si>
  <si>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</si>
  <si>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</si>
  <si>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</si>
  <si>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</si>
  <si>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</si>
  <si>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</si>
  <si>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</si>
  <si>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</si>
  <si>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</si>
  <si>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</si>
  <si>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</si>
  <si>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</si>
  <si>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</si>
  <si>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</si>
  <si>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</si>
  <si>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</si>
  <si>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</si>
  <si>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</si>
  <si>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</si>
  <si>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</si>
  <si>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</si>
  <si>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</si>
  <si>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</si>
  <si>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</si>
  <si>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</si>
  <si>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</si>
  <si>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</si>
  <si>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</si>
  <si>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</si>
  <si>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</si>
  <si>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</si>
  <si>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</si>
  <si>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</si>
  <si>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</si>
  <si>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</si>
  <si>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</si>
  <si>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</si>
  <si>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</si>
  <si>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</si>
  <si>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</si>
  <si>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</si>
  <si>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</si>
  <si>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</si>
  <si>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</si>
  <si>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</si>
  <si>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</si>
  <si>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</si>
  <si>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</si>
  <si>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</si>
  <si>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</si>
  <si>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</si>
  <si>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</si>
  <si>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</si>
  <si>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</si>
  <si>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</si>
  <si>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</si>
  <si>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</si>
  <si>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</si>
  <si>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</si>
  <si>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</si>
  <si>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</si>
  <si>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</si>
  <si>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</si>
  <si>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</si>
  <si>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</si>
  <si>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</si>
  <si>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</si>
  <si>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</si>
  <si>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</si>
  <si>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</si>
  <si>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</si>
  <si>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</si>
  <si>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</si>
  <si>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</si>
  <si>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</si>
  <si>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</si>
  <si>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</si>
  <si>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</si>
  <si>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</si>
  <si>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</si>
  <si>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</si>
  <si>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</si>
  <si>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</si>
  <si>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</si>
  <si>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</si>
  <si>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</si>
  <si>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</si>
  <si>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</si>
  <si>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</si>
  <si>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</si>
  <si>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</si>
  <si>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</si>
  <si>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</si>
  <si>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</si>
  <si>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</si>
  <si>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</si>
  <si>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</si>
  <si>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>Table B.1: Specification of receipts: Agriculture, Rural Development And Land Administration</t>
  </si>
  <si>
    <t>Table B.2: Payments and estimates by economic classification: Agriculture, Rural Development And Land Administration</t>
  </si>
  <si>
    <t>2010/11</t>
  </si>
  <si>
    <t>2011/12</t>
  </si>
  <si>
    <t>2012/13</t>
  </si>
  <si>
    <t>2013/14</t>
  </si>
  <si>
    <t>2014/15</t>
  </si>
  <si>
    <t>2015/16</t>
  </si>
  <si>
    <t>2016/17</t>
  </si>
  <si>
    <t>1. Administration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</si>
  <si>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</si>
  <si>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</si>
  <si>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</si>
  <si>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</si>
  <si>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</si>
  <si>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</si>
  <si>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>2. Sustainable Resource Management</t>
  </si>
  <si>
    <t>3. Farmer Support And Development</t>
  </si>
  <si>
    <t>4. Veterinary Services</t>
  </si>
  <si>
    <t>5. Research And Technology Development Services</t>
  </si>
  <si>
    <t>6. Agricultural Economics Services</t>
  </si>
  <si>
    <t>7. Structured Agricultural Education And Training</t>
  </si>
  <si>
    <t>8. Rural Development Coordination</t>
  </si>
  <si>
    <t xml:space="preserve">9. </t>
  </si>
  <si>
    <t>1. Office Of The Mec</t>
  </si>
  <si>
    <t>2. Senior Management</t>
  </si>
  <si>
    <t>3. Corporate Services</t>
  </si>
  <si>
    <t>4. Financial Management Services</t>
  </si>
  <si>
    <t>5. Communication Services</t>
  </si>
  <si>
    <t>1. Engineering Services</t>
  </si>
  <si>
    <t>2. Land Care Services</t>
  </si>
  <si>
    <t>3. Land Use Management</t>
  </si>
  <si>
    <t>4. Disaster Risk Management</t>
  </si>
  <si>
    <t>1. Farmer Settlement Services</t>
  </si>
  <si>
    <t>2. Extension And Advisory Services</t>
  </si>
  <si>
    <t>3. Food Security Services</t>
  </si>
  <si>
    <t>1. Animal Health Services</t>
  </si>
  <si>
    <t>2. Veterinary Public Health</t>
  </si>
  <si>
    <t>3. Veterinary Laboratory Services</t>
  </si>
  <si>
    <t>1. Research Services</t>
  </si>
  <si>
    <t>2. Technology Transfer Services</t>
  </si>
  <si>
    <t>3. Infrastructure Support Services</t>
  </si>
  <si>
    <t>1. Agric-Business Support And Development</t>
  </si>
  <si>
    <t>2. Macroeconomics Support</t>
  </si>
  <si>
    <t>1. Higher Education And Training</t>
  </si>
  <si>
    <t>2. Further Education And Training</t>
  </si>
  <si>
    <t>1. Comprehensive Rural Development Programme</t>
  </si>
  <si>
    <t>2. Land And Agrarian Reform</t>
  </si>
  <si>
    <t>3. War On Poverty And Community Mobilization</t>
  </si>
  <si>
    <t>Table 5.2: Summary of departmental receipts collection</t>
  </si>
  <si>
    <t>Table 5.3: Summary of payments and estimates by programme: Agriculture, Rural Development And Land Administration</t>
  </si>
  <si>
    <t>Table 5.4: Summary of provincial payments and estimates by economic classification: Agriculture, Rural Development And Land Administration</t>
  </si>
  <si>
    <t>Table 5.7: Summary of payments and estimates by sub-programme: Administration</t>
  </si>
  <si>
    <t>Table 5.8: Summary of payments and estimates by economic classification: Administration</t>
  </si>
  <si>
    <t>Table 5.9: Summary of payments and estimates by sub-programme: Sustainable Resource Management</t>
  </si>
  <si>
    <t>Table 5.10: Summary of payments and estimates by economic classification: Sustainable Resource Management</t>
  </si>
  <si>
    <t>Table 5.11: Summary of payments and estimates by sub-programme: Farmer Support And Development</t>
  </si>
  <si>
    <t>Table 5.12: Summary of payments and estimates by economic classification: Farmer Support And Development</t>
  </si>
  <si>
    <t>Table 5.13: Summary of payments and estimates by sub-programme: Veterinary Services</t>
  </si>
  <si>
    <t>Table 5.14: Summary of payments and estimates by economic classification: Veterinary Services</t>
  </si>
  <si>
    <t>Table 5.15: Summary of payments and estimates by sub-programme: Research And Technology Development Services</t>
  </si>
  <si>
    <t>Table 5.16: Summary of payments and estimates by economic classification: Research And Technology Development Services</t>
  </si>
  <si>
    <t>Table 5.17: Summary of payments and estimates by sub-programme: Agricultural Economics Services</t>
  </si>
  <si>
    <t>Table 5.18: Summary of payments and estimates by economic classification: Agricultural Economics Services</t>
  </si>
  <si>
    <t>Table 5.19: Summary of payments and estimates by sub-programme: Structured Agricultural Education And Training</t>
  </si>
  <si>
    <t>Table 5.20: Summary of payments and estimates by economic classification: Structured Agricultural Education And Training</t>
  </si>
  <si>
    <t>Table 5.21: Summary of payments and estimates by sub-programme: Rural Development Coordination</t>
  </si>
  <si>
    <t>Table 5.22: Summary of payments and estimates by economic classification: Rural Development Coordination</t>
  </si>
  <si>
    <t>Table B.2A: Payments and estimates by economic classification: Administration</t>
  </si>
  <si>
    <t>Table B.2B: Payments and estimates by economic classification: Sustainable Resource Management</t>
  </si>
  <si>
    <t>Table B.2C: Payments and estimates by economic classification: Farmer Support And Development</t>
  </si>
  <si>
    <t>Table B.2D: Payments and estimates by economic classification: Veterinary Services</t>
  </si>
  <si>
    <t>Table B.2E: Payments and estimates by economic classification: Research And Technology Development Services</t>
  </si>
  <si>
    <t>Table B.2F: Payments and estimates by economic classification: Agricultural Economics Services</t>
  </si>
  <si>
    <t>Table B.2G: Payments and estimates by economic classification: Structured Agricultural Education And Training</t>
  </si>
  <si>
    <t>Table B.2H: Payments and estimates by economic classification: Rural Development Coordination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</si>
</sst>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171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  <c r="Z3" s="54"/>
    </row>
    <row r="4" spans="1:27" s="14" customFormat="1" ht="12.75" customHeight="1" x14ac:dyDescent="0.25">
      <c r="A4" s="31"/>
      <c r="B4" s="58" t="s">
        <v>34</v>
      </c>
      <c r="C4" s="28">
        <f>SUM(C5:C8)</f>
        <v>0</v>
      </c>
      <c r="D4" s="28">
        <f t="shared" ref="D4:K4" si="0">SUM(D5:D8)</f>
        <v>0</v>
      </c>
      <c r="E4" s="28">
        <f t="shared" si="0"/>
        <v>0</v>
      </c>
      <c r="F4" s="27">
        <f t="shared" si="0"/>
        <v>0</v>
      </c>
      <c r="G4" s="28">
        <f t="shared" si="0"/>
        <v>0</v>
      </c>
      <c r="H4" s="29">
        <f t="shared" si="0"/>
        <v>0</v>
      </c>
      <c r="I4" s="28">
        <f t="shared" si="0"/>
        <v>0</v>
      </c>
      <c r="J4" s="28">
        <f t="shared" si="0"/>
        <v>0</v>
      </c>
      <c r="K4" s="28">
        <f t="shared" si="0"/>
        <v>0</v>
      </c>
      <c r="Z4" s="53"/>
      <c r="AA4" s="24" t="s">
        <v>7</v>
      </c>
    </row>
    <row r="5" spans="1:27" s="14" customFormat="1" ht="12.75" customHeight="1" x14ac:dyDescent="0.25">
      <c r="A5" s="31"/>
      <c r="B5" s="59" t="s">
        <v>35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Z5" s="53"/>
      <c r="AA5" s="30">
        <v>1</v>
      </c>
    </row>
    <row r="6" spans="1:27" s="14" customFormat="1" ht="12.75" customHeight="1" x14ac:dyDescent="0.25">
      <c r="A6" s="31"/>
      <c r="B6" s="59" t="s">
        <v>36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Z6" s="53"/>
      <c r="AA6" s="24" t="s">
        <v>10</v>
      </c>
    </row>
    <row r="7" spans="1:27" s="14" customFormat="1" ht="12.75" customHeight="1" x14ac:dyDescent="0.25">
      <c r="A7" s="31"/>
      <c r="B7" s="59" t="s">
        <v>37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53"/>
      <c r="AA7" s="30">
        <v>2</v>
      </c>
    </row>
    <row r="8" spans="1:27" s="14" customFormat="1" ht="12.75" customHeight="1" x14ac:dyDescent="0.25">
      <c r="A8" s="31"/>
      <c r="B8" s="59" t="s">
        <v>38</v>
      </c>
      <c r="C8" s="35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53"/>
      <c r="AA8" s="24" t="s">
        <v>13</v>
      </c>
    </row>
    <row r="9" spans="1:27" s="23" customFormat="1" ht="12.75" customHeight="1" x14ac:dyDescent="0.25">
      <c r="A9" s="18"/>
      <c r="B9" s="60" t="s">
        <v>39</v>
      </c>
      <c r="C9" s="33">
        <v>2648</v>
      </c>
      <c r="D9" s="33">
        <v>2162</v>
      </c>
      <c r="E9" s="33">
        <v>1962</v>
      </c>
      <c r="F9" s="32">
        <v>3436</v>
      </c>
      <c r="G9" s="33">
        <v>3436</v>
      </c>
      <c r="H9" s="34">
        <v>4485</v>
      </c>
      <c r="I9" s="33">
        <v>3607</v>
      </c>
      <c r="J9" s="33">
        <v>3798</v>
      </c>
      <c r="K9" s="33">
        <v>3999.2939999999999</v>
      </c>
      <c r="Z9" s="53"/>
      <c r="AA9" s="14" t="s">
        <v>30</v>
      </c>
    </row>
    <row r="10" spans="1:27" s="14" customFormat="1" ht="12.75" customHeight="1" x14ac:dyDescent="0.25">
      <c r="A10" s="25"/>
      <c r="B10" s="60" t="s">
        <v>40</v>
      </c>
      <c r="C10" s="33">
        <v>0</v>
      </c>
      <c r="D10" s="33">
        <v>17836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/>
    </row>
    <row r="11" spans="1:27" s="14" customFormat="1" ht="12.75" customHeight="1" x14ac:dyDescent="0.25">
      <c r="A11" s="31"/>
      <c r="B11" s="60" t="s">
        <v>41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/>
    </row>
    <row r="12" spans="1:27" s="14" customFormat="1" ht="12.75" customHeight="1" x14ac:dyDescent="0.25">
      <c r="A12" s="25"/>
      <c r="B12" s="60" t="s">
        <v>42</v>
      </c>
      <c r="C12" s="33">
        <v>839</v>
      </c>
      <c r="D12" s="33">
        <v>646</v>
      </c>
      <c r="E12" s="33">
        <v>775</v>
      </c>
      <c r="F12" s="32">
        <v>1721</v>
      </c>
      <c r="G12" s="33">
        <v>1721</v>
      </c>
      <c r="H12" s="34">
        <v>672</v>
      </c>
      <c r="I12" s="33">
        <v>0</v>
      </c>
      <c r="J12" s="33">
        <v>0</v>
      </c>
      <c r="K12" s="33">
        <v>0</v>
      </c>
      <c r="Z12" s="53"/>
    </row>
    <row r="13" spans="1:27" s="14" customFormat="1" ht="12.75" customHeight="1" x14ac:dyDescent="0.25">
      <c r="A13" s="25"/>
      <c r="B13" s="60" t="s">
        <v>43</v>
      </c>
      <c r="C13" s="33">
        <v>644</v>
      </c>
      <c r="D13" s="33">
        <v>0</v>
      </c>
      <c r="E13" s="33">
        <v>122</v>
      </c>
      <c r="F13" s="32">
        <v>0</v>
      </c>
      <c r="G13" s="33">
        <v>0</v>
      </c>
      <c r="H13" s="34">
        <v>170</v>
      </c>
      <c r="I13" s="33">
        <v>0</v>
      </c>
      <c r="J13" s="33">
        <v>0</v>
      </c>
      <c r="K13" s="33">
        <v>0</v>
      </c>
      <c r="Z13" s="53"/>
    </row>
    <row r="14" spans="1:27" s="14" customFormat="1" ht="12.75" customHeight="1" x14ac:dyDescent="0.25">
      <c r="A14" s="31"/>
      <c r="B14" s="58" t="s">
        <v>44</v>
      </c>
      <c r="C14" s="36">
        <v>291</v>
      </c>
      <c r="D14" s="36">
        <v>0</v>
      </c>
      <c r="E14" s="36">
        <v>995</v>
      </c>
      <c r="F14" s="35">
        <v>0</v>
      </c>
      <c r="G14" s="36">
        <v>0</v>
      </c>
      <c r="H14" s="37">
        <v>683</v>
      </c>
      <c r="I14" s="36">
        <v>0</v>
      </c>
      <c r="J14" s="36">
        <v>60</v>
      </c>
      <c r="K14" s="36">
        <v>63.179999999999993</v>
      </c>
      <c r="Z14" s="53"/>
    </row>
    <row r="15" spans="1:27" s="14" customFormat="1" ht="12.75" customHeight="1" x14ac:dyDescent="0.25">
      <c r="A15" s="44"/>
      <c r="B15" s="45" t="s">
        <v>45</v>
      </c>
      <c r="C15" s="61">
        <f>SUM(C5:C14)</f>
        <v>4422</v>
      </c>
      <c r="D15" s="61">
        <f t="shared" ref="D15:K15" si="1">SUM(D5:D14)</f>
        <v>20644</v>
      </c>
      <c r="E15" s="61">
        <f t="shared" si="1"/>
        <v>3854</v>
      </c>
      <c r="F15" s="62">
        <f t="shared" si="1"/>
        <v>5157</v>
      </c>
      <c r="G15" s="61">
        <f t="shared" si="1"/>
        <v>5157</v>
      </c>
      <c r="H15" s="63">
        <f t="shared" si="1"/>
        <v>6010</v>
      </c>
      <c r="I15" s="61">
        <f t="shared" si="1"/>
        <v>3607</v>
      </c>
      <c r="J15" s="61">
        <f t="shared" si="1"/>
        <v>3858</v>
      </c>
      <c r="K15" s="61">
        <f t="shared" si="1"/>
        <v>4062.4739999999997</v>
      </c>
      <c r="Z15" s="53"/>
    </row>
    <row r="16" spans="1:27" s="14" customFormat="1" x14ac:dyDescent="0.25">
      <c r="Z16" s="53"/>
    </row>
    <row r="17" spans="26:26" s="14" customFormat="1" x14ac:dyDescent="0.25">
      <c r="Z17" s="53"/>
    </row>
    <row r="18" spans="26:26" s="14" customFormat="1" x14ac:dyDescent="0.25">
      <c r="Z18" s="53"/>
    </row>
    <row r="19" spans="26:26" s="14" customFormat="1" x14ac:dyDescent="0.25">
      <c r="Z19" s="53"/>
    </row>
    <row r="20" spans="26:26" s="14" customFormat="1" x14ac:dyDescent="0.25">
      <c r="Z20" s="53"/>
    </row>
    <row r="21" spans="26:26" s="14" customFormat="1" x14ac:dyDescent="0.25">
      <c r="Z21" s="53"/>
    </row>
    <row r="22" spans="26:26" s="14" customFormat="1" x14ac:dyDescent="0.25">
      <c r="Z22" s="53"/>
    </row>
    <row r="23" spans="26:26" s="14" customFormat="1" x14ac:dyDescent="0.25">
      <c r="Z23" s="53"/>
    </row>
    <row r="24" spans="26:26" s="14" customFormat="1" x14ac:dyDescent="0.25">
      <c r="Z24" s="53"/>
    </row>
    <row r="25" spans="26:26" s="14" customFormat="1" x14ac:dyDescent="0.25">
      <c r="Z25" s="53"/>
    </row>
    <row r="26" spans="26:26" s="14" customFormat="1" x14ac:dyDescent="0.25">
      <c r="Z26" s="53"/>
    </row>
    <row r="27" spans="26:26" s="14" customFormat="1" x14ac:dyDescent="0.25">
      <c r="Z27" s="53"/>
    </row>
    <row r="28" spans="26:26" s="14" customFormat="1" x14ac:dyDescent="0.25">
      <c r="Z28" s="53"/>
    </row>
    <row r="29" spans="26:26" s="14" customFormat="1" x14ac:dyDescent="0.25">
      <c r="Z29" s="53"/>
    </row>
    <row r="30" spans="26:26" s="14" customFormat="1" x14ac:dyDescent="0.25">
      <c r="Z30" s="53"/>
    </row>
    <row r="31" spans="26:26" s="14" customFormat="1" x14ac:dyDescent="0.25">
      <c r="Z31" s="53"/>
    </row>
    <row r="32" spans="26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180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  <c r="Z3" s="54" t="s">
        <v>32</v>
      </c>
    </row>
    <row r="4" spans="1:27" s="14" customFormat="1" ht="12.75" customHeight="1" x14ac:dyDescent="0.25">
      <c r="A4" s="25"/>
      <c r="B4" s="56" t="s">
        <v>158</v>
      </c>
      <c r="C4" s="33">
        <v>75178</v>
      </c>
      <c r="D4" s="33">
        <v>70758</v>
      </c>
      <c r="E4" s="33">
        <v>73327</v>
      </c>
      <c r="F4" s="27">
        <v>80270</v>
      </c>
      <c r="G4" s="28">
        <v>78770</v>
      </c>
      <c r="H4" s="29">
        <v>77231</v>
      </c>
      <c r="I4" s="33">
        <v>86470</v>
      </c>
      <c r="J4" s="33">
        <v>87087</v>
      </c>
      <c r="K4" s="33">
        <v>92814.61099999999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159</v>
      </c>
      <c r="C5" s="33">
        <v>5846</v>
      </c>
      <c r="D5" s="33">
        <v>16084</v>
      </c>
      <c r="E5" s="33">
        <v>17459</v>
      </c>
      <c r="F5" s="32">
        <v>19024</v>
      </c>
      <c r="G5" s="33">
        <v>21524</v>
      </c>
      <c r="H5" s="34">
        <v>21960</v>
      </c>
      <c r="I5" s="33">
        <v>24773</v>
      </c>
      <c r="J5" s="33">
        <v>20559</v>
      </c>
      <c r="K5" s="33">
        <v>21909.627</v>
      </c>
      <c r="Z5" s="53">
        <f t="shared" si="0"/>
        <v>1</v>
      </c>
      <c r="AA5" s="30">
        <v>6</v>
      </c>
    </row>
    <row r="6" spans="1:27" s="14" customFormat="1" ht="12.75" customHeight="1" x14ac:dyDescent="0.25">
      <c r="A6" s="25"/>
      <c r="B6" s="56" t="s">
        <v>160</v>
      </c>
      <c r="C6" s="33">
        <v>6713</v>
      </c>
      <c r="D6" s="33">
        <v>6469</v>
      </c>
      <c r="E6" s="33">
        <v>5930</v>
      </c>
      <c r="F6" s="32">
        <v>7806</v>
      </c>
      <c r="G6" s="33">
        <v>4306</v>
      </c>
      <c r="H6" s="34">
        <v>1992</v>
      </c>
      <c r="I6" s="33">
        <v>3298</v>
      </c>
      <c r="J6" s="33">
        <v>8311</v>
      </c>
      <c r="K6" s="33">
        <v>8858.4830000000002</v>
      </c>
      <c r="Z6" s="53">
        <f t="shared" si="0"/>
        <v>1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87737</v>
      </c>
      <c r="D19" s="46">
        <f t="shared" ref="D19:K19" si="1">SUM(D4:D18)</f>
        <v>93311</v>
      </c>
      <c r="E19" s="46">
        <f t="shared" si="1"/>
        <v>96716</v>
      </c>
      <c r="F19" s="47">
        <f t="shared" si="1"/>
        <v>107100</v>
      </c>
      <c r="G19" s="46">
        <f t="shared" si="1"/>
        <v>104600</v>
      </c>
      <c r="H19" s="48">
        <f t="shared" si="1"/>
        <v>101183</v>
      </c>
      <c r="I19" s="46">
        <f t="shared" si="1"/>
        <v>114541</v>
      </c>
      <c r="J19" s="46">
        <f t="shared" si="1"/>
        <v>115957</v>
      </c>
      <c r="K19" s="46">
        <f t="shared" si="1"/>
        <v>123582.72099999999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181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</row>
    <row r="4" spans="1:27" s="23" customFormat="1" ht="12.75" customHeight="1" x14ac:dyDescent="0.25">
      <c r="A4" s="18"/>
      <c r="B4" s="19" t="s">
        <v>6</v>
      </c>
      <c r="C4" s="20">
        <f>SUM(C5:C7)</f>
        <v>82806</v>
      </c>
      <c r="D4" s="20">
        <f t="shared" ref="D4:K4" si="0">SUM(D5:D7)</f>
        <v>89713</v>
      </c>
      <c r="E4" s="20">
        <f t="shared" si="0"/>
        <v>93448</v>
      </c>
      <c r="F4" s="21">
        <f t="shared" si="0"/>
        <v>102832</v>
      </c>
      <c r="G4" s="20">
        <f t="shared" si="0"/>
        <v>100332</v>
      </c>
      <c r="H4" s="22">
        <f t="shared" si="0"/>
        <v>96715</v>
      </c>
      <c r="I4" s="20">
        <f t="shared" si="0"/>
        <v>105270</v>
      </c>
      <c r="J4" s="20">
        <f t="shared" si="0"/>
        <v>112415</v>
      </c>
      <c r="K4" s="20">
        <f t="shared" si="0"/>
        <v>119852.99500000001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69355</v>
      </c>
      <c r="D5" s="28">
        <v>75456</v>
      </c>
      <c r="E5" s="28">
        <v>80492</v>
      </c>
      <c r="F5" s="27">
        <v>86936</v>
      </c>
      <c r="G5" s="28">
        <v>86936</v>
      </c>
      <c r="H5" s="29">
        <v>83536</v>
      </c>
      <c r="I5" s="28">
        <v>91318</v>
      </c>
      <c r="J5" s="28">
        <v>98689</v>
      </c>
      <c r="K5" s="29">
        <v>105399.51700000001</v>
      </c>
      <c r="AA5" s="30">
        <v>6</v>
      </c>
    </row>
    <row r="6" spans="1:27" s="14" customFormat="1" ht="12.75" customHeight="1" x14ac:dyDescent="0.25">
      <c r="A6" s="31"/>
      <c r="B6" s="26" t="s">
        <v>9</v>
      </c>
      <c r="C6" s="32">
        <v>13451</v>
      </c>
      <c r="D6" s="33">
        <v>14257</v>
      </c>
      <c r="E6" s="33">
        <v>12956</v>
      </c>
      <c r="F6" s="32">
        <v>15896</v>
      </c>
      <c r="G6" s="33">
        <v>13396</v>
      </c>
      <c r="H6" s="34">
        <v>13179</v>
      </c>
      <c r="I6" s="33">
        <v>13952</v>
      </c>
      <c r="J6" s="33">
        <v>13726</v>
      </c>
      <c r="K6" s="34">
        <v>14453.477999999999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134</v>
      </c>
      <c r="D8" s="20">
        <f t="shared" ref="D8:K8" si="1">SUM(D9:D15)</f>
        <v>332</v>
      </c>
      <c r="E8" s="20">
        <f t="shared" si="1"/>
        <v>0</v>
      </c>
      <c r="F8" s="21">
        <f t="shared" si="1"/>
        <v>0</v>
      </c>
      <c r="G8" s="20">
        <f t="shared" si="1"/>
        <v>0</v>
      </c>
      <c r="H8" s="22">
        <f t="shared" si="1"/>
        <v>233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134</v>
      </c>
      <c r="D15" s="36">
        <v>332</v>
      </c>
      <c r="E15" s="36">
        <v>0</v>
      </c>
      <c r="F15" s="35">
        <v>0</v>
      </c>
      <c r="G15" s="36">
        <v>0</v>
      </c>
      <c r="H15" s="37">
        <v>233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4797</v>
      </c>
      <c r="D16" s="20">
        <f t="shared" ref="D16:K16" si="2">SUM(D17:D23)</f>
        <v>3266</v>
      </c>
      <c r="E16" s="20">
        <f t="shared" si="2"/>
        <v>3268</v>
      </c>
      <c r="F16" s="21">
        <f t="shared" si="2"/>
        <v>4268</v>
      </c>
      <c r="G16" s="20">
        <f t="shared" si="2"/>
        <v>4268</v>
      </c>
      <c r="H16" s="22">
        <f t="shared" si="2"/>
        <v>4235</v>
      </c>
      <c r="I16" s="20">
        <f t="shared" si="2"/>
        <v>9271</v>
      </c>
      <c r="J16" s="20">
        <f t="shared" si="2"/>
        <v>3542</v>
      </c>
      <c r="K16" s="20">
        <f t="shared" si="2"/>
        <v>3729.7259999999997</v>
      </c>
    </row>
    <row r="17" spans="1:11" s="14" customFormat="1" ht="12.75" customHeight="1" x14ac:dyDescent="0.25">
      <c r="A17" s="25"/>
      <c r="B17" s="26" t="s">
        <v>22</v>
      </c>
      <c r="C17" s="27">
        <v>119</v>
      </c>
      <c r="D17" s="28">
        <v>2542</v>
      </c>
      <c r="E17" s="28">
        <v>3268</v>
      </c>
      <c r="F17" s="27">
        <v>4202</v>
      </c>
      <c r="G17" s="28">
        <v>4068</v>
      </c>
      <c r="H17" s="29">
        <v>4068</v>
      </c>
      <c r="I17" s="28">
        <v>7758</v>
      </c>
      <c r="J17" s="28">
        <v>1959</v>
      </c>
      <c r="K17" s="29">
        <v>2062.8269999999998</v>
      </c>
    </row>
    <row r="18" spans="1:11" s="14" customFormat="1" ht="12.75" customHeight="1" x14ac:dyDescent="0.25">
      <c r="A18" s="25"/>
      <c r="B18" s="26" t="s">
        <v>23</v>
      </c>
      <c r="C18" s="32">
        <v>4678</v>
      </c>
      <c r="D18" s="33">
        <v>724</v>
      </c>
      <c r="E18" s="33">
        <v>0</v>
      </c>
      <c r="F18" s="32">
        <v>33</v>
      </c>
      <c r="G18" s="33">
        <v>167</v>
      </c>
      <c r="H18" s="34">
        <v>134</v>
      </c>
      <c r="I18" s="33">
        <v>1513</v>
      </c>
      <c r="J18" s="33">
        <v>1583</v>
      </c>
      <c r="K18" s="34">
        <v>1666.8989999999999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33</v>
      </c>
      <c r="G23" s="36">
        <v>33</v>
      </c>
      <c r="H23" s="37">
        <v>33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87737</v>
      </c>
      <c r="D26" s="46">
        <f t="shared" ref="D26:K26" si="3">+D4+D8+D16+D24</f>
        <v>93311</v>
      </c>
      <c r="E26" s="46">
        <f t="shared" si="3"/>
        <v>96716</v>
      </c>
      <c r="F26" s="47">
        <f t="shared" si="3"/>
        <v>107100</v>
      </c>
      <c r="G26" s="46">
        <f t="shared" si="3"/>
        <v>104600</v>
      </c>
      <c r="H26" s="48">
        <f t="shared" si="3"/>
        <v>101183</v>
      </c>
      <c r="I26" s="46">
        <f t="shared" si="3"/>
        <v>114541</v>
      </c>
      <c r="J26" s="46">
        <f t="shared" si="3"/>
        <v>115957</v>
      </c>
      <c r="K26" s="46">
        <f t="shared" si="3"/>
        <v>123582.72100000001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182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  <c r="Z3" s="54" t="s">
        <v>32</v>
      </c>
    </row>
    <row r="4" spans="1:27" s="14" customFormat="1" ht="12.75" customHeight="1" x14ac:dyDescent="0.25">
      <c r="A4" s="25"/>
      <c r="B4" s="56" t="s">
        <v>161</v>
      </c>
      <c r="C4" s="33">
        <v>16483</v>
      </c>
      <c r="D4" s="33">
        <v>18169</v>
      </c>
      <c r="E4" s="33">
        <v>19301</v>
      </c>
      <c r="F4" s="27">
        <v>16407</v>
      </c>
      <c r="G4" s="28">
        <v>17407</v>
      </c>
      <c r="H4" s="29">
        <v>18550</v>
      </c>
      <c r="I4" s="33">
        <v>25852</v>
      </c>
      <c r="J4" s="33">
        <v>19545</v>
      </c>
      <c r="K4" s="33">
        <v>20844.884999999998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162</v>
      </c>
      <c r="C5" s="33">
        <v>3550</v>
      </c>
      <c r="D5" s="33">
        <v>4827</v>
      </c>
      <c r="E5" s="33">
        <v>5370</v>
      </c>
      <c r="F5" s="32">
        <v>5113</v>
      </c>
      <c r="G5" s="33">
        <v>4863</v>
      </c>
      <c r="H5" s="34">
        <v>5475</v>
      </c>
      <c r="I5" s="33">
        <v>6823</v>
      </c>
      <c r="J5" s="33">
        <v>5263</v>
      </c>
      <c r="K5" s="33">
        <v>5605.9389999999994</v>
      </c>
      <c r="Z5" s="53">
        <f t="shared" si="0"/>
        <v>1</v>
      </c>
      <c r="AA5" s="30">
        <v>7</v>
      </c>
    </row>
    <row r="6" spans="1:27" s="14" customFormat="1" ht="12.75" customHeight="1" x14ac:dyDescent="0.25">
      <c r="A6" s="25"/>
      <c r="B6" s="56" t="s">
        <v>163</v>
      </c>
      <c r="C6" s="33">
        <v>14161</v>
      </c>
      <c r="D6" s="33">
        <v>14509</v>
      </c>
      <c r="E6" s="33">
        <v>13672</v>
      </c>
      <c r="F6" s="32">
        <v>15542</v>
      </c>
      <c r="G6" s="33">
        <v>15292</v>
      </c>
      <c r="H6" s="34">
        <v>14406</v>
      </c>
      <c r="I6" s="33">
        <v>15225</v>
      </c>
      <c r="J6" s="33">
        <v>16766</v>
      </c>
      <c r="K6" s="33">
        <v>17874.597999999998</v>
      </c>
      <c r="Z6" s="53">
        <f t="shared" si="0"/>
        <v>1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34194</v>
      </c>
      <c r="D19" s="46">
        <f t="shared" ref="D19:K19" si="1">SUM(D4:D18)</f>
        <v>37505</v>
      </c>
      <c r="E19" s="46">
        <f t="shared" si="1"/>
        <v>38343</v>
      </c>
      <c r="F19" s="47">
        <f t="shared" si="1"/>
        <v>37062</v>
      </c>
      <c r="G19" s="46">
        <f t="shared" si="1"/>
        <v>37562</v>
      </c>
      <c r="H19" s="48">
        <f t="shared" si="1"/>
        <v>38431</v>
      </c>
      <c r="I19" s="46">
        <f t="shared" si="1"/>
        <v>47900</v>
      </c>
      <c r="J19" s="46">
        <f t="shared" si="1"/>
        <v>41574</v>
      </c>
      <c r="K19" s="46">
        <f t="shared" si="1"/>
        <v>44325.421999999991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183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</row>
    <row r="4" spans="1:27" s="23" customFormat="1" ht="12.75" customHeight="1" x14ac:dyDescent="0.25">
      <c r="A4" s="18"/>
      <c r="B4" s="19" t="s">
        <v>6</v>
      </c>
      <c r="C4" s="20">
        <f>SUM(C5:C7)</f>
        <v>33349</v>
      </c>
      <c r="D4" s="20">
        <f t="shared" ref="D4:K4" si="0">SUM(D5:D7)</f>
        <v>35561</v>
      </c>
      <c r="E4" s="20">
        <f t="shared" si="0"/>
        <v>38180</v>
      </c>
      <c r="F4" s="21">
        <f t="shared" si="0"/>
        <v>36834</v>
      </c>
      <c r="G4" s="20">
        <f t="shared" si="0"/>
        <v>37284</v>
      </c>
      <c r="H4" s="22">
        <f t="shared" si="0"/>
        <v>38153</v>
      </c>
      <c r="I4" s="20">
        <f t="shared" si="0"/>
        <v>45600</v>
      </c>
      <c r="J4" s="20">
        <f t="shared" si="0"/>
        <v>41574</v>
      </c>
      <c r="K4" s="20">
        <f t="shared" si="0"/>
        <v>44325.421999999999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26107</v>
      </c>
      <c r="D5" s="28">
        <v>30403</v>
      </c>
      <c r="E5" s="28">
        <v>32158</v>
      </c>
      <c r="F5" s="27">
        <v>30176</v>
      </c>
      <c r="G5" s="28">
        <v>31183</v>
      </c>
      <c r="H5" s="29">
        <v>32052</v>
      </c>
      <c r="I5" s="28">
        <v>36729</v>
      </c>
      <c r="J5" s="28">
        <v>36590</v>
      </c>
      <c r="K5" s="29">
        <v>39077.269999999997</v>
      </c>
      <c r="AA5" s="30">
        <v>7</v>
      </c>
    </row>
    <row r="6" spans="1:27" s="14" customFormat="1" ht="12.75" customHeight="1" x14ac:dyDescent="0.25">
      <c r="A6" s="31"/>
      <c r="B6" s="26" t="s">
        <v>9</v>
      </c>
      <c r="C6" s="32">
        <v>7242</v>
      </c>
      <c r="D6" s="33">
        <v>5158</v>
      </c>
      <c r="E6" s="33">
        <v>6022</v>
      </c>
      <c r="F6" s="32">
        <v>6658</v>
      </c>
      <c r="G6" s="33">
        <v>6101</v>
      </c>
      <c r="H6" s="34">
        <v>6101</v>
      </c>
      <c r="I6" s="33">
        <v>8871</v>
      </c>
      <c r="J6" s="33">
        <v>4984</v>
      </c>
      <c r="K6" s="34">
        <v>5248.1519999999991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0</v>
      </c>
      <c r="E8" s="20">
        <f t="shared" si="1"/>
        <v>0</v>
      </c>
      <c r="F8" s="21">
        <f t="shared" si="1"/>
        <v>0</v>
      </c>
      <c r="G8" s="20">
        <f t="shared" si="1"/>
        <v>0</v>
      </c>
      <c r="H8" s="22">
        <f t="shared" si="1"/>
        <v>0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845</v>
      </c>
      <c r="D16" s="20">
        <f t="shared" ref="D16:K16" si="2">SUM(D17:D23)</f>
        <v>1944</v>
      </c>
      <c r="E16" s="20">
        <f t="shared" si="2"/>
        <v>163</v>
      </c>
      <c r="F16" s="21">
        <f t="shared" si="2"/>
        <v>228</v>
      </c>
      <c r="G16" s="20">
        <f t="shared" si="2"/>
        <v>278</v>
      </c>
      <c r="H16" s="22">
        <f t="shared" si="2"/>
        <v>278</v>
      </c>
      <c r="I16" s="20">
        <f t="shared" si="2"/>
        <v>2300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629</v>
      </c>
      <c r="D17" s="28">
        <v>584</v>
      </c>
      <c r="E17" s="28">
        <v>0</v>
      </c>
      <c r="F17" s="27">
        <v>0</v>
      </c>
      <c r="G17" s="28">
        <v>0</v>
      </c>
      <c r="H17" s="29">
        <v>0</v>
      </c>
      <c r="I17" s="28">
        <v>2300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216</v>
      </c>
      <c r="D18" s="33">
        <v>1343</v>
      </c>
      <c r="E18" s="33">
        <v>163</v>
      </c>
      <c r="F18" s="32">
        <v>228</v>
      </c>
      <c r="G18" s="33">
        <v>228</v>
      </c>
      <c r="H18" s="34">
        <v>228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17</v>
      </c>
      <c r="E21" s="33">
        <v>0</v>
      </c>
      <c r="F21" s="32">
        <v>0</v>
      </c>
      <c r="G21" s="33">
        <v>50</v>
      </c>
      <c r="H21" s="34">
        <v>50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34194</v>
      </c>
      <c r="D26" s="46">
        <f t="shared" ref="D26:K26" si="3">+D4+D8+D16+D24</f>
        <v>37505</v>
      </c>
      <c r="E26" s="46">
        <f t="shared" si="3"/>
        <v>38343</v>
      </c>
      <c r="F26" s="47">
        <f t="shared" si="3"/>
        <v>37062</v>
      </c>
      <c r="G26" s="46">
        <f t="shared" si="3"/>
        <v>37562</v>
      </c>
      <c r="H26" s="48">
        <f t="shared" si="3"/>
        <v>38431</v>
      </c>
      <c r="I26" s="46">
        <f t="shared" si="3"/>
        <v>47900</v>
      </c>
      <c r="J26" s="46">
        <f t="shared" si="3"/>
        <v>41574</v>
      </c>
      <c r="K26" s="46">
        <f t="shared" si="3"/>
        <v>44325.421999999999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184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  <c r="Z3" s="54" t="s">
        <v>32</v>
      </c>
    </row>
    <row r="4" spans="1:27" s="14" customFormat="1" ht="12.75" customHeight="1" x14ac:dyDescent="0.25">
      <c r="A4" s="25"/>
      <c r="B4" s="56" t="s">
        <v>164</v>
      </c>
      <c r="C4" s="33">
        <v>5763</v>
      </c>
      <c r="D4" s="33">
        <v>4536</v>
      </c>
      <c r="E4" s="33">
        <v>36193</v>
      </c>
      <c r="F4" s="27">
        <v>48073</v>
      </c>
      <c r="G4" s="28">
        <v>49773</v>
      </c>
      <c r="H4" s="29">
        <v>49502</v>
      </c>
      <c r="I4" s="33">
        <v>33964</v>
      </c>
      <c r="J4" s="33">
        <v>35009</v>
      </c>
      <c r="K4" s="33">
        <v>36901.476999999999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165</v>
      </c>
      <c r="C5" s="33">
        <v>4552</v>
      </c>
      <c r="D5" s="33">
        <v>0</v>
      </c>
      <c r="E5" s="33">
        <v>0</v>
      </c>
      <c r="F5" s="32">
        <v>6229</v>
      </c>
      <c r="G5" s="33">
        <v>8260</v>
      </c>
      <c r="H5" s="34">
        <v>8441</v>
      </c>
      <c r="I5" s="33">
        <v>8798</v>
      </c>
      <c r="J5" s="33">
        <v>8575</v>
      </c>
      <c r="K5" s="33">
        <v>9134.4749999999985</v>
      </c>
      <c r="Z5" s="53">
        <f t="shared" si="0"/>
        <v>1</v>
      </c>
      <c r="AA5" s="30">
        <v>8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10315</v>
      </c>
      <c r="D19" s="46">
        <f t="shared" ref="D19:K19" si="1">SUM(D4:D18)</f>
        <v>4536</v>
      </c>
      <c r="E19" s="46">
        <f t="shared" si="1"/>
        <v>36193</v>
      </c>
      <c r="F19" s="47">
        <f t="shared" si="1"/>
        <v>54302</v>
      </c>
      <c r="G19" s="46">
        <f t="shared" si="1"/>
        <v>58033</v>
      </c>
      <c r="H19" s="48">
        <f t="shared" si="1"/>
        <v>57943</v>
      </c>
      <c r="I19" s="46">
        <f t="shared" si="1"/>
        <v>42762</v>
      </c>
      <c r="J19" s="46">
        <f t="shared" si="1"/>
        <v>43584</v>
      </c>
      <c r="K19" s="46">
        <f t="shared" si="1"/>
        <v>46035.951999999997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185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</row>
    <row r="4" spans="1:27" s="23" customFormat="1" ht="12.75" customHeight="1" x14ac:dyDescent="0.25">
      <c r="A4" s="18"/>
      <c r="B4" s="19" t="s">
        <v>6</v>
      </c>
      <c r="C4" s="20">
        <f>SUM(C5:C7)</f>
        <v>10273</v>
      </c>
      <c r="D4" s="20">
        <f t="shared" ref="D4:K4" si="0">SUM(D5:D7)</f>
        <v>4520</v>
      </c>
      <c r="E4" s="20">
        <f t="shared" si="0"/>
        <v>4589</v>
      </c>
      <c r="F4" s="21">
        <f t="shared" si="0"/>
        <v>12384</v>
      </c>
      <c r="G4" s="20">
        <f t="shared" si="0"/>
        <v>15815</v>
      </c>
      <c r="H4" s="22">
        <f t="shared" si="0"/>
        <v>15725</v>
      </c>
      <c r="I4" s="20">
        <f t="shared" si="0"/>
        <v>15737</v>
      </c>
      <c r="J4" s="20">
        <f t="shared" si="0"/>
        <v>15126</v>
      </c>
      <c r="K4" s="20">
        <f t="shared" si="0"/>
        <v>16069.678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8002</v>
      </c>
      <c r="D5" s="28">
        <v>2881</v>
      </c>
      <c r="E5" s="28">
        <v>1493</v>
      </c>
      <c r="F5" s="27">
        <v>6607</v>
      </c>
      <c r="G5" s="28">
        <v>7838</v>
      </c>
      <c r="H5" s="29">
        <v>7748</v>
      </c>
      <c r="I5" s="28">
        <v>8820</v>
      </c>
      <c r="J5" s="28">
        <v>9429</v>
      </c>
      <c r="K5" s="29">
        <v>10070.736999999999</v>
      </c>
      <c r="AA5" s="30">
        <v>8</v>
      </c>
    </row>
    <row r="6" spans="1:27" s="14" customFormat="1" ht="12.75" customHeight="1" x14ac:dyDescent="0.25">
      <c r="A6" s="31"/>
      <c r="B6" s="26" t="s">
        <v>9</v>
      </c>
      <c r="C6" s="32">
        <v>2271</v>
      </c>
      <c r="D6" s="33">
        <v>1639</v>
      </c>
      <c r="E6" s="33">
        <v>3096</v>
      </c>
      <c r="F6" s="32">
        <v>5777</v>
      </c>
      <c r="G6" s="33">
        <v>7977</v>
      </c>
      <c r="H6" s="34">
        <v>7977</v>
      </c>
      <c r="I6" s="33">
        <v>6917</v>
      </c>
      <c r="J6" s="33">
        <v>5697</v>
      </c>
      <c r="K6" s="34">
        <v>5998.9409999999998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16</v>
      </c>
      <c r="E8" s="20">
        <f t="shared" si="1"/>
        <v>980</v>
      </c>
      <c r="F8" s="21">
        <f t="shared" si="1"/>
        <v>20718</v>
      </c>
      <c r="G8" s="20">
        <f t="shared" si="1"/>
        <v>20718</v>
      </c>
      <c r="H8" s="22">
        <f t="shared" si="1"/>
        <v>20718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16</v>
      </c>
      <c r="E15" s="36">
        <v>980</v>
      </c>
      <c r="F15" s="35">
        <v>20718</v>
      </c>
      <c r="G15" s="36">
        <v>20718</v>
      </c>
      <c r="H15" s="37">
        <v>20718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42</v>
      </c>
      <c r="D16" s="20">
        <f t="shared" ref="D16:K16" si="2">SUM(D17:D23)</f>
        <v>0</v>
      </c>
      <c r="E16" s="20">
        <f t="shared" si="2"/>
        <v>30624</v>
      </c>
      <c r="F16" s="21">
        <f t="shared" si="2"/>
        <v>21200</v>
      </c>
      <c r="G16" s="20">
        <f t="shared" si="2"/>
        <v>21500</v>
      </c>
      <c r="H16" s="22">
        <f t="shared" si="2"/>
        <v>21500</v>
      </c>
      <c r="I16" s="20">
        <f t="shared" si="2"/>
        <v>27025</v>
      </c>
      <c r="J16" s="20">
        <f t="shared" si="2"/>
        <v>28458</v>
      </c>
      <c r="K16" s="20">
        <f t="shared" si="2"/>
        <v>29966.273999999998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27025</v>
      </c>
      <c r="J17" s="28">
        <v>28458</v>
      </c>
      <c r="K17" s="29">
        <v>29966.273999999998</v>
      </c>
    </row>
    <row r="18" spans="1:11" s="14" customFormat="1" ht="12.75" customHeight="1" x14ac:dyDescent="0.25">
      <c r="A18" s="25"/>
      <c r="B18" s="26" t="s">
        <v>23</v>
      </c>
      <c r="C18" s="32">
        <v>42</v>
      </c>
      <c r="D18" s="33">
        <v>0</v>
      </c>
      <c r="E18" s="33">
        <v>434</v>
      </c>
      <c r="F18" s="32">
        <v>200</v>
      </c>
      <c r="G18" s="33">
        <v>200</v>
      </c>
      <c r="H18" s="34">
        <v>200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30190</v>
      </c>
      <c r="F22" s="32">
        <v>21000</v>
      </c>
      <c r="G22" s="33">
        <v>21300</v>
      </c>
      <c r="H22" s="34">
        <v>21300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10315</v>
      </c>
      <c r="D26" s="46">
        <f t="shared" ref="D26:K26" si="3">+D4+D8+D16+D24</f>
        <v>4536</v>
      </c>
      <c r="E26" s="46">
        <f t="shared" si="3"/>
        <v>36193</v>
      </c>
      <c r="F26" s="47">
        <f t="shared" si="3"/>
        <v>54302</v>
      </c>
      <c r="G26" s="46">
        <f t="shared" si="3"/>
        <v>58033</v>
      </c>
      <c r="H26" s="48">
        <f t="shared" si="3"/>
        <v>57943</v>
      </c>
      <c r="I26" s="46">
        <f t="shared" si="3"/>
        <v>42762</v>
      </c>
      <c r="J26" s="46">
        <f t="shared" si="3"/>
        <v>43584</v>
      </c>
      <c r="K26" s="46">
        <f t="shared" si="3"/>
        <v>46035.951999999997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186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  <c r="Z3" s="54" t="s">
        <v>32</v>
      </c>
    </row>
    <row r="4" spans="1:27" s="14" customFormat="1" ht="12.75" customHeight="1" x14ac:dyDescent="0.25">
      <c r="A4" s="25"/>
      <c r="B4" s="56" t="s">
        <v>166</v>
      </c>
      <c r="C4" s="33">
        <v>29511</v>
      </c>
      <c r="D4" s="33">
        <v>61120</v>
      </c>
      <c r="E4" s="33">
        <v>80265</v>
      </c>
      <c r="F4" s="27">
        <v>50608</v>
      </c>
      <c r="G4" s="28">
        <v>55408</v>
      </c>
      <c r="H4" s="29">
        <v>57515</v>
      </c>
      <c r="I4" s="33">
        <v>56258</v>
      </c>
      <c r="J4" s="33">
        <v>50024</v>
      </c>
      <c r="K4" s="33">
        <v>53306.271999999997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167</v>
      </c>
      <c r="C5" s="33">
        <v>11735</v>
      </c>
      <c r="D5" s="33">
        <v>12526</v>
      </c>
      <c r="E5" s="33">
        <v>12125</v>
      </c>
      <c r="F5" s="32">
        <v>12947</v>
      </c>
      <c r="G5" s="33">
        <v>12347</v>
      </c>
      <c r="H5" s="34">
        <v>13737</v>
      </c>
      <c r="I5" s="33">
        <v>15107</v>
      </c>
      <c r="J5" s="33">
        <v>15260</v>
      </c>
      <c r="K5" s="33">
        <v>16236.779999999999</v>
      </c>
      <c r="Z5" s="53">
        <f t="shared" si="0"/>
        <v>1</v>
      </c>
      <c r="AA5" s="30">
        <v>9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41246</v>
      </c>
      <c r="D19" s="46">
        <f t="shared" ref="D19:K19" si="1">SUM(D4:D18)</f>
        <v>73646</v>
      </c>
      <c r="E19" s="46">
        <f t="shared" si="1"/>
        <v>92390</v>
      </c>
      <c r="F19" s="47">
        <f t="shared" si="1"/>
        <v>63555</v>
      </c>
      <c r="G19" s="46">
        <f t="shared" si="1"/>
        <v>67755</v>
      </c>
      <c r="H19" s="48">
        <f t="shared" si="1"/>
        <v>71252</v>
      </c>
      <c r="I19" s="46">
        <f t="shared" si="1"/>
        <v>71365</v>
      </c>
      <c r="J19" s="46">
        <f t="shared" si="1"/>
        <v>65284</v>
      </c>
      <c r="K19" s="46">
        <f t="shared" si="1"/>
        <v>69543.051999999996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187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</row>
    <row r="4" spans="1:27" s="23" customFormat="1" ht="12.75" customHeight="1" x14ac:dyDescent="0.25">
      <c r="A4" s="18"/>
      <c r="B4" s="19" t="s">
        <v>6</v>
      </c>
      <c r="C4" s="20">
        <f>SUM(C5:C7)</f>
        <v>35607</v>
      </c>
      <c r="D4" s="20">
        <f t="shared" ref="D4:K4" si="0">SUM(D5:D7)</f>
        <v>44957</v>
      </c>
      <c r="E4" s="20">
        <f t="shared" si="0"/>
        <v>49008</v>
      </c>
      <c r="F4" s="21">
        <f t="shared" si="0"/>
        <v>58792</v>
      </c>
      <c r="G4" s="20">
        <f t="shared" si="0"/>
        <v>59592</v>
      </c>
      <c r="H4" s="22">
        <f t="shared" si="0"/>
        <v>62327</v>
      </c>
      <c r="I4" s="20">
        <f t="shared" si="0"/>
        <v>58816</v>
      </c>
      <c r="J4" s="20">
        <f t="shared" si="0"/>
        <v>65284</v>
      </c>
      <c r="K4" s="20">
        <f t="shared" si="0"/>
        <v>69543.051999999996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28145</v>
      </c>
      <c r="D5" s="28">
        <v>31895</v>
      </c>
      <c r="E5" s="28">
        <v>39151</v>
      </c>
      <c r="F5" s="27">
        <v>46485</v>
      </c>
      <c r="G5" s="28">
        <v>46485</v>
      </c>
      <c r="H5" s="29">
        <v>44778</v>
      </c>
      <c r="I5" s="28">
        <v>47435</v>
      </c>
      <c r="J5" s="28">
        <v>53381</v>
      </c>
      <c r="K5" s="29">
        <v>57009.192999999999</v>
      </c>
      <c r="AA5" s="30">
        <v>9</v>
      </c>
    </row>
    <row r="6" spans="1:27" s="14" customFormat="1" ht="12.75" customHeight="1" x14ac:dyDescent="0.25">
      <c r="A6" s="31"/>
      <c r="B6" s="26" t="s">
        <v>9</v>
      </c>
      <c r="C6" s="32">
        <v>7462</v>
      </c>
      <c r="D6" s="33">
        <v>13062</v>
      </c>
      <c r="E6" s="33">
        <v>9857</v>
      </c>
      <c r="F6" s="32">
        <v>12307</v>
      </c>
      <c r="G6" s="33">
        <v>13107</v>
      </c>
      <c r="H6" s="34">
        <v>17549</v>
      </c>
      <c r="I6" s="33">
        <v>11381</v>
      </c>
      <c r="J6" s="33">
        <v>11903</v>
      </c>
      <c r="K6" s="34">
        <v>12533.859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2071</v>
      </c>
      <c r="E8" s="20">
        <f t="shared" si="1"/>
        <v>0</v>
      </c>
      <c r="F8" s="21">
        <f t="shared" si="1"/>
        <v>0</v>
      </c>
      <c r="G8" s="20">
        <f t="shared" si="1"/>
        <v>0</v>
      </c>
      <c r="H8" s="22">
        <f t="shared" si="1"/>
        <v>143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2071</v>
      </c>
      <c r="E15" s="36">
        <v>0</v>
      </c>
      <c r="F15" s="35">
        <v>0</v>
      </c>
      <c r="G15" s="36">
        <v>0</v>
      </c>
      <c r="H15" s="37">
        <v>143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5639</v>
      </c>
      <c r="D16" s="20">
        <f t="shared" ref="D16:K16" si="2">SUM(D17:D23)</f>
        <v>26618</v>
      </c>
      <c r="E16" s="20">
        <f t="shared" si="2"/>
        <v>43382</v>
      </c>
      <c r="F16" s="21">
        <f t="shared" si="2"/>
        <v>4763</v>
      </c>
      <c r="G16" s="20">
        <f t="shared" si="2"/>
        <v>8163</v>
      </c>
      <c r="H16" s="22">
        <f t="shared" si="2"/>
        <v>8782</v>
      </c>
      <c r="I16" s="20">
        <f t="shared" si="2"/>
        <v>12549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3117</v>
      </c>
      <c r="D17" s="28">
        <v>23269</v>
      </c>
      <c r="E17" s="28">
        <v>43354</v>
      </c>
      <c r="F17" s="27">
        <v>4763</v>
      </c>
      <c r="G17" s="28">
        <v>6963</v>
      </c>
      <c r="H17" s="29">
        <v>7582</v>
      </c>
      <c r="I17" s="28">
        <v>12549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2522</v>
      </c>
      <c r="D18" s="33">
        <v>3349</v>
      </c>
      <c r="E18" s="33">
        <v>28</v>
      </c>
      <c r="F18" s="32">
        <v>0</v>
      </c>
      <c r="G18" s="33">
        <v>1200</v>
      </c>
      <c r="H18" s="34">
        <v>1200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41246</v>
      </c>
      <c r="D26" s="46">
        <f t="shared" ref="D26:K26" si="3">+D4+D8+D16+D24</f>
        <v>73646</v>
      </c>
      <c r="E26" s="46">
        <f t="shared" si="3"/>
        <v>92390</v>
      </c>
      <c r="F26" s="47">
        <f t="shared" si="3"/>
        <v>63555</v>
      </c>
      <c r="G26" s="46">
        <f t="shared" si="3"/>
        <v>67755</v>
      </c>
      <c r="H26" s="48">
        <f t="shared" si="3"/>
        <v>71252</v>
      </c>
      <c r="I26" s="46">
        <f t="shared" si="3"/>
        <v>71365</v>
      </c>
      <c r="J26" s="46">
        <f t="shared" si="3"/>
        <v>65284</v>
      </c>
      <c r="K26" s="46">
        <f t="shared" si="3"/>
        <v>69543.051999999996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188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  <c r="Z3" s="54" t="s">
        <v>32</v>
      </c>
    </row>
    <row r="4" spans="1:27" s="14" customFormat="1" ht="12.75" customHeight="1" x14ac:dyDescent="0.25">
      <c r="A4" s="25"/>
      <c r="B4" s="56" t="s">
        <v>168</v>
      </c>
      <c r="C4" s="33">
        <v>0</v>
      </c>
      <c r="D4" s="33">
        <v>0</v>
      </c>
      <c r="E4" s="33">
        <v>4527</v>
      </c>
      <c r="F4" s="27">
        <v>20816</v>
      </c>
      <c r="G4" s="28">
        <v>19454</v>
      </c>
      <c r="H4" s="29">
        <v>18280</v>
      </c>
      <c r="I4" s="33">
        <v>22762</v>
      </c>
      <c r="J4" s="33">
        <v>10539</v>
      </c>
      <c r="K4" s="33">
        <v>11037.566999999999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169</v>
      </c>
      <c r="C5" s="33">
        <v>0</v>
      </c>
      <c r="D5" s="33">
        <v>0</v>
      </c>
      <c r="E5" s="33">
        <v>-325</v>
      </c>
      <c r="F5" s="32">
        <v>61990</v>
      </c>
      <c r="G5" s="33">
        <v>55830</v>
      </c>
      <c r="H5" s="34">
        <v>53876</v>
      </c>
      <c r="I5" s="33">
        <v>119191</v>
      </c>
      <c r="J5" s="33">
        <v>14087</v>
      </c>
      <c r="K5" s="33">
        <v>15148.610999999999</v>
      </c>
      <c r="Z5" s="53">
        <f t="shared" si="0"/>
        <v>1</v>
      </c>
      <c r="AA5" s="30">
        <v>10</v>
      </c>
    </row>
    <row r="6" spans="1:27" s="14" customFormat="1" ht="12.75" customHeight="1" x14ac:dyDescent="0.25">
      <c r="A6" s="25"/>
      <c r="B6" s="56" t="s">
        <v>170</v>
      </c>
      <c r="C6" s="33">
        <v>0</v>
      </c>
      <c r="D6" s="33">
        <v>0</v>
      </c>
      <c r="E6" s="33">
        <v>2349</v>
      </c>
      <c r="F6" s="32">
        <v>3696</v>
      </c>
      <c r="G6" s="33">
        <v>2796</v>
      </c>
      <c r="H6" s="34">
        <v>2511</v>
      </c>
      <c r="I6" s="33">
        <v>5155</v>
      </c>
      <c r="J6" s="33">
        <v>5439</v>
      </c>
      <c r="K6" s="33">
        <v>5760.2669999999998</v>
      </c>
      <c r="Z6" s="53">
        <f t="shared" si="0"/>
        <v>1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0</v>
      </c>
      <c r="D19" s="46">
        <f t="shared" ref="D19:K19" si="1">SUM(D4:D18)</f>
        <v>0</v>
      </c>
      <c r="E19" s="46">
        <f t="shared" si="1"/>
        <v>6551</v>
      </c>
      <c r="F19" s="47">
        <f t="shared" si="1"/>
        <v>86502</v>
      </c>
      <c r="G19" s="46">
        <f t="shared" si="1"/>
        <v>78080</v>
      </c>
      <c r="H19" s="48">
        <f t="shared" si="1"/>
        <v>74667</v>
      </c>
      <c r="I19" s="46">
        <f t="shared" si="1"/>
        <v>147108</v>
      </c>
      <c r="J19" s="46">
        <f t="shared" si="1"/>
        <v>30065</v>
      </c>
      <c r="K19" s="46">
        <f t="shared" si="1"/>
        <v>31946.445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189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</row>
    <row r="4" spans="1:27" s="23" customFormat="1" ht="12.75" customHeight="1" x14ac:dyDescent="0.25">
      <c r="A4" s="18"/>
      <c r="B4" s="19" t="s">
        <v>6</v>
      </c>
      <c r="C4" s="20">
        <f>SUM(C5:C7)</f>
        <v>0</v>
      </c>
      <c r="D4" s="20">
        <f t="shared" ref="D4:K4" si="0">SUM(D5:D7)</f>
        <v>0</v>
      </c>
      <c r="E4" s="20">
        <f t="shared" si="0"/>
        <v>6551</v>
      </c>
      <c r="F4" s="21">
        <f t="shared" si="0"/>
        <v>50524</v>
      </c>
      <c r="G4" s="20">
        <f t="shared" si="0"/>
        <v>45590</v>
      </c>
      <c r="H4" s="22">
        <f t="shared" si="0"/>
        <v>42862</v>
      </c>
      <c r="I4" s="20">
        <f t="shared" si="0"/>
        <v>63383</v>
      </c>
      <c r="J4" s="20">
        <f t="shared" si="0"/>
        <v>30065</v>
      </c>
      <c r="K4" s="20">
        <f t="shared" si="0"/>
        <v>31946.444999999996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0</v>
      </c>
      <c r="D5" s="28">
        <v>0</v>
      </c>
      <c r="E5" s="28">
        <v>3799</v>
      </c>
      <c r="F5" s="27">
        <v>19948</v>
      </c>
      <c r="G5" s="28">
        <v>20948</v>
      </c>
      <c r="H5" s="29">
        <v>23179</v>
      </c>
      <c r="I5" s="28">
        <v>28282</v>
      </c>
      <c r="J5" s="28">
        <v>22216</v>
      </c>
      <c r="K5" s="29">
        <v>23681.447999999997</v>
      </c>
      <c r="AA5" s="30">
        <v>10</v>
      </c>
    </row>
    <row r="6" spans="1:27" s="14" customFormat="1" ht="12.75" customHeight="1" x14ac:dyDescent="0.25">
      <c r="A6" s="31"/>
      <c r="B6" s="26" t="s">
        <v>9</v>
      </c>
      <c r="C6" s="32">
        <v>0</v>
      </c>
      <c r="D6" s="33">
        <v>0</v>
      </c>
      <c r="E6" s="33">
        <v>2752</v>
      </c>
      <c r="F6" s="32">
        <v>30576</v>
      </c>
      <c r="G6" s="33">
        <v>24642</v>
      </c>
      <c r="H6" s="34">
        <v>19683</v>
      </c>
      <c r="I6" s="33">
        <v>35101</v>
      </c>
      <c r="J6" s="33">
        <v>7849</v>
      </c>
      <c r="K6" s="34">
        <v>8264.9969999999994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0</v>
      </c>
      <c r="E8" s="20">
        <f t="shared" si="1"/>
        <v>0</v>
      </c>
      <c r="F8" s="21">
        <f t="shared" si="1"/>
        <v>35978</v>
      </c>
      <c r="G8" s="20">
        <f t="shared" si="1"/>
        <v>32490</v>
      </c>
      <c r="H8" s="22">
        <f t="shared" si="1"/>
        <v>31490</v>
      </c>
      <c r="I8" s="20">
        <f t="shared" si="1"/>
        <v>83725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20000</v>
      </c>
      <c r="G13" s="33">
        <v>0</v>
      </c>
      <c r="H13" s="34">
        <v>712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0</v>
      </c>
      <c r="F15" s="35">
        <v>15978</v>
      </c>
      <c r="G15" s="36">
        <v>32490</v>
      </c>
      <c r="H15" s="37">
        <v>30778</v>
      </c>
      <c r="I15" s="36">
        <v>83725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0</v>
      </c>
      <c r="D16" s="20">
        <f t="shared" ref="D16:K16" si="2">SUM(D17:D23)</f>
        <v>0</v>
      </c>
      <c r="E16" s="20">
        <f t="shared" si="2"/>
        <v>0</v>
      </c>
      <c r="F16" s="21">
        <f t="shared" si="2"/>
        <v>0</v>
      </c>
      <c r="G16" s="20">
        <f t="shared" si="2"/>
        <v>0</v>
      </c>
      <c r="H16" s="22">
        <f t="shared" si="2"/>
        <v>315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315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0</v>
      </c>
      <c r="D26" s="46">
        <f t="shared" ref="D26:K26" si="3">+D4+D8+D16+D24</f>
        <v>0</v>
      </c>
      <c r="E26" s="46">
        <f t="shared" si="3"/>
        <v>6551</v>
      </c>
      <c r="F26" s="47">
        <f t="shared" si="3"/>
        <v>86502</v>
      </c>
      <c r="G26" s="46">
        <f t="shared" si="3"/>
        <v>78080</v>
      </c>
      <c r="H26" s="48">
        <f t="shared" si="3"/>
        <v>74667</v>
      </c>
      <c r="I26" s="46">
        <f t="shared" si="3"/>
        <v>147108</v>
      </c>
      <c r="J26" s="46">
        <f t="shared" si="3"/>
        <v>30065</v>
      </c>
      <c r="K26" s="46">
        <f t="shared" si="3"/>
        <v>31946.444999999996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51" customFormat="1" ht="15.75" customHeight="1" x14ac:dyDescent="0.2">
      <c r="A1" s="1" t="s">
        <v>172</v>
      </c>
      <c r="B1" s="2"/>
      <c r="C1" s="50"/>
      <c r="D1" s="50"/>
      <c r="E1" s="50"/>
      <c r="F1" s="50"/>
      <c r="G1" s="50"/>
      <c r="H1" s="50"/>
      <c r="I1" s="50"/>
      <c r="J1" s="50"/>
      <c r="K1" s="50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  <c r="Z3" s="54" t="s">
        <v>32</v>
      </c>
    </row>
    <row r="4" spans="1:27" s="14" customFormat="1" ht="12.75" customHeight="1" x14ac:dyDescent="0.25">
      <c r="A4" s="25"/>
      <c r="B4" s="55" t="s">
        <v>131</v>
      </c>
      <c r="C4" s="33">
        <v>110948</v>
      </c>
      <c r="D4" s="33">
        <v>135746</v>
      </c>
      <c r="E4" s="33">
        <v>135347</v>
      </c>
      <c r="F4" s="27">
        <v>128206</v>
      </c>
      <c r="G4" s="28">
        <v>119490</v>
      </c>
      <c r="H4" s="29">
        <v>116067</v>
      </c>
      <c r="I4" s="33">
        <v>133564</v>
      </c>
      <c r="J4" s="33">
        <v>129608</v>
      </c>
      <c r="K4" s="33">
        <v>137637.22399999999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138</v>
      </c>
      <c r="C5" s="33">
        <v>40813</v>
      </c>
      <c r="D5" s="33">
        <v>46924</v>
      </c>
      <c r="E5" s="33">
        <v>55163</v>
      </c>
      <c r="F5" s="32">
        <v>57740</v>
      </c>
      <c r="G5" s="33">
        <v>60240</v>
      </c>
      <c r="H5" s="34">
        <v>61319</v>
      </c>
      <c r="I5" s="33">
        <v>62473</v>
      </c>
      <c r="J5" s="33">
        <v>65722</v>
      </c>
      <c r="K5" s="33">
        <v>68898.675000000003</v>
      </c>
      <c r="Z5" s="53">
        <f t="shared" si="0"/>
        <v>1</v>
      </c>
      <c r="AA5" s="30">
        <v>2</v>
      </c>
    </row>
    <row r="6" spans="1:27" s="14" customFormat="1" ht="12.75" customHeight="1" x14ac:dyDescent="0.25">
      <c r="A6" s="25"/>
      <c r="B6" s="56" t="s">
        <v>139</v>
      </c>
      <c r="C6" s="33">
        <v>379886</v>
      </c>
      <c r="D6" s="33">
        <v>558362</v>
      </c>
      <c r="E6" s="33">
        <v>496598</v>
      </c>
      <c r="F6" s="32">
        <v>491536</v>
      </c>
      <c r="G6" s="33">
        <v>468592</v>
      </c>
      <c r="H6" s="34">
        <v>476141</v>
      </c>
      <c r="I6" s="33">
        <v>449956</v>
      </c>
      <c r="J6" s="33">
        <v>598071</v>
      </c>
      <c r="K6" s="33">
        <v>641126.60900000005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140</v>
      </c>
      <c r="C7" s="33">
        <v>87737</v>
      </c>
      <c r="D7" s="33">
        <v>93311</v>
      </c>
      <c r="E7" s="33">
        <v>96716</v>
      </c>
      <c r="F7" s="32">
        <v>107100</v>
      </c>
      <c r="G7" s="33">
        <v>104600</v>
      </c>
      <c r="H7" s="34">
        <v>101183</v>
      </c>
      <c r="I7" s="33">
        <v>114541</v>
      </c>
      <c r="J7" s="33">
        <v>115957</v>
      </c>
      <c r="K7" s="33">
        <v>123582.72100000001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141</v>
      </c>
      <c r="C8" s="33">
        <v>34194</v>
      </c>
      <c r="D8" s="33">
        <v>37505</v>
      </c>
      <c r="E8" s="33">
        <v>38343</v>
      </c>
      <c r="F8" s="32">
        <v>37062</v>
      </c>
      <c r="G8" s="33">
        <v>37562</v>
      </c>
      <c r="H8" s="34">
        <v>38431</v>
      </c>
      <c r="I8" s="33">
        <v>47900</v>
      </c>
      <c r="J8" s="33">
        <v>41574</v>
      </c>
      <c r="K8" s="33">
        <v>44325.421999999999</v>
      </c>
      <c r="Z8" s="53">
        <f t="shared" si="0"/>
        <v>1</v>
      </c>
      <c r="AA8" s="24" t="s">
        <v>13</v>
      </c>
    </row>
    <row r="9" spans="1:27" s="14" customFormat="1" ht="12.75" customHeight="1" x14ac:dyDescent="0.25">
      <c r="A9" s="25"/>
      <c r="B9" s="56" t="s">
        <v>142</v>
      </c>
      <c r="C9" s="33">
        <v>10315</v>
      </c>
      <c r="D9" s="33">
        <v>4536</v>
      </c>
      <c r="E9" s="33">
        <v>36193</v>
      </c>
      <c r="F9" s="32">
        <v>54302</v>
      </c>
      <c r="G9" s="33">
        <v>58033</v>
      </c>
      <c r="H9" s="34">
        <v>57943</v>
      </c>
      <c r="I9" s="33">
        <v>42762</v>
      </c>
      <c r="J9" s="33">
        <v>43584</v>
      </c>
      <c r="K9" s="33">
        <v>46035.951999999997</v>
      </c>
      <c r="Z9" s="53">
        <f t="shared" si="0"/>
        <v>1</v>
      </c>
      <c r="AA9" s="14" t="s">
        <v>30</v>
      </c>
    </row>
    <row r="10" spans="1:27" s="14" customFormat="1" ht="12.75" customHeight="1" x14ac:dyDescent="0.25">
      <c r="A10" s="25"/>
      <c r="B10" s="56" t="s">
        <v>143</v>
      </c>
      <c r="C10" s="33">
        <v>41246</v>
      </c>
      <c r="D10" s="33">
        <v>73646</v>
      </c>
      <c r="E10" s="33">
        <v>92390</v>
      </c>
      <c r="F10" s="32">
        <v>63555</v>
      </c>
      <c r="G10" s="33">
        <v>67755</v>
      </c>
      <c r="H10" s="34">
        <v>71252</v>
      </c>
      <c r="I10" s="33">
        <v>71365</v>
      </c>
      <c r="J10" s="33">
        <v>65284</v>
      </c>
      <c r="K10" s="33">
        <v>69543.051999999996</v>
      </c>
      <c r="Z10" s="53">
        <f t="shared" si="0"/>
        <v>1</v>
      </c>
    </row>
    <row r="11" spans="1:27" s="14" customFormat="1" ht="12.75" customHeight="1" x14ac:dyDescent="0.25">
      <c r="A11" s="25"/>
      <c r="B11" s="56" t="s">
        <v>144</v>
      </c>
      <c r="C11" s="33">
        <v>0</v>
      </c>
      <c r="D11" s="33">
        <v>0</v>
      </c>
      <c r="E11" s="33">
        <v>6551</v>
      </c>
      <c r="F11" s="32">
        <v>86502</v>
      </c>
      <c r="G11" s="33">
        <v>78080</v>
      </c>
      <c r="H11" s="34">
        <v>74667</v>
      </c>
      <c r="I11" s="33">
        <v>147108</v>
      </c>
      <c r="J11" s="33">
        <v>30065</v>
      </c>
      <c r="K11" s="33">
        <v>31946.444999999996</v>
      </c>
      <c r="Z11" s="53">
        <f t="shared" si="0"/>
        <v>1</v>
      </c>
    </row>
    <row r="12" spans="1:27" s="14" customFormat="1" ht="12.75" hidden="1" customHeight="1" x14ac:dyDescent="0.25">
      <c r="A12" s="25"/>
      <c r="B12" s="56" t="s">
        <v>145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132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133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134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135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136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137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705139</v>
      </c>
      <c r="D19" s="46">
        <f t="shared" ref="D19:K19" si="1">SUM(D4:D18)</f>
        <v>950030</v>
      </c>
      <c r="E19" s="46">
        <f t="shared" si="1"/>
        <v>957301</v>
      </c>
      <c r="F19" s="47">
        <f t="shared" si="1"/>
        <v>1026003</v>
      </c>
      <c r="G19" s="46">
        <f t="shared" si="1"/>
        <v>994352</v>
      </c>
      <c r="H19" s="48">
        <f t="shared" si="1"/>
        <v>997003</v>
      </c>
      <c r="I19" s="46">
        <f t="shared" si="1"/>
        <v>1069669</v>
      </c>
      <c r="J19" s="46">
        <f t="shared" si="1"/>
        <v>1089865</v>
      </c>
      <c r="K19" s="46">
        <f t="shared" si="1"/>
        <v>1163096.1000000001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53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122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65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67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124</v>
      </c>
      <c r="F3" s="17" t="s">
        <v>125</v>
      </c>
      <c r="G3" s="17" t="s">
        <v>126</v>
      </c>
      <c r="H3" s="173" t="s">
        <v>127</v>
      </c>
      <c r="I3" s="174"/>
      <c r="J3" s="175"/>
      <c r="K3" s="17" t="s">
        <v>128</v>
      </c>
      <c r="L3" s="17" t="s">
        <v>129</v>
      </c>
      <c r="M3" s="17" t="s">
        <v>130</v>
      </c>
      <c r="N3" s="69" t="s">
        <v>30</v>
      </c>
      <c r="O3" s="69" t="s">
        <v>30</v>
      </c>
    </row>
    <row r="4" spans="1:27" s="23" customFormat="1" x14ac:dyDescent="0.25">
      <c r="A4" s="38"/>
      <c r="B4" s="70" t="s">
        <v>34</v>
      </c>
      <c r="C4" s="71" t="s">
        <v>30</v>
      </c>
      <c r="D4" s="71" t="s">
        <v>30</v>
      </c>
      <c r="E4" s="72">
        <f>SUM(E5:E8)</f>
        <v>0</v>
      </c>
      <c r="F4" s="72">
        <f t="shared" ref="F4:M4" si="0">SUM(F5:F8)</f>
        <v>0</v>
      </c>
      <c r="G4" s="72">
        <f t="shared" si="0"/>
        <v>0</v>
      </c>
      <c r="H4" s="73">
        <f t="shared" si="0"/>
        <v>0</v>
      </c>
      <c r="I4" s="72">
        <f t="shared" si="0"/>
        <v>0</v>
      </c>
      <c r="J4" s="74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5" t="s">
        <v>30</v>
      </c>
      <c r="O4" s="75" t="s">
        <v>30</v>
      </c>
      <c r="AA4" s="24" t="s">
        <v>7</v>
      </c>
    </row>
    <row r="5" spans="1:27" s="14" customFormat="1" x14ac:dyDescent="0.25">
      <c r="B5" s="76" t="s">
        <v>35</v>
      </c>
      <c r="C5" s="77" t="s">
        <v>30</v>
      </c>
      <c r="D5" s="78" t="s">
        <v>30</v>
      </c>
      <c r="E5" s="79">
        <v>0</v>
      </c>
      <c r="F5" s="79">
        <v>0</v>
      </c>
      <c r="G5" s="79">
        <v>0</v>
      </c>
      <c r="H5" s="80">
        <v>0</v>
      </c>
      <c r="I5" s="79">
        <v>0</v>
      </c>
      <c r="J5" s="81">
        <v>0</v>
      </c>
      <c r="K5" s="79">
        <v>0</v>
      </c>
      <c r="L5" s="79">
        <v>0</v>
      </c>
      <c r="M5" s="79">
        <v>0</v>
      </c>
      <c r="N5" s="82" t="s">
        <v>30</v>
      </c>
      <c r="O5" s="83" t="s">
        <v>30</v>
      </c>
      <c r="AA5" s="30">
        <v>1</v>
      </c>
    </row>
    <row r="6" spans="1:27" s="14" customFormat="1" x14ac:dyDescent="0.25">
      <c r="B6" s="76" t="s">
        <v>36</v>
      </c>
      <c r="C6" s="84" t="s">
        <v>30</v>
      </c>
      <c r="D6" s="85" t="s">
        <v>30</v>
      </c>
      <c r="E6" s="86">
        <v>0</v>
      </c>
      <c r="F6" s="86">
        <v>0</v>
      </c>
      <c r="G6" s="86">
        <v>0</v>
      </c>
      <c r="H6" s="87">
        <v>0</v>
      </c>
      <c r="I6" s="86">
        <v>0</v>
      </c>
      <c r="J6" s="88">
        <v>0</v>
      </c>
      <c r="K6" s="86">
        <v>0</v>
      </c>
      <c r="L6" s="86">
        <v>0</v>
      </c>
      <c r="M6" s="86">
        <v>0</v>
      </c>
      <c r="N6" s="89" t="s">
        <v>30</v>
      </c>
      <c r="O6" s="90" t="s">
        <v>30</v>
      </c>
      <c r="AA6" s="24" t="s">
        <v>10</v>
      </c>
    </row>
    <row r="7" spans="1:27" s="14" customFormat="1" x14ac:dyDescent="0.25">
      <c r="B7" s="76" t="s">
        <v>37</v>
      </c>
      <c r="C7" s="84" t="s">
        <v>30</v>
      </c>
      <c r="D7" s="85" t="s">
        <v>30</v>
      </c>
      <c r="E7" s="86">
        <v>0</v>
      </c>
      <c r="F7" s="86">
        <v>0</v>
      </c>
      <c r="G7" s="86">
        <v>0</v>
      </c>
      <c r="H7" s="87">
        <v>0</v>
      </c>
      <c r="I7" s="86">
        <v>0</v>
      </c>
      <c r="J7" s="88">
        <v>0</v>
      </c>
      <c r="K7" s="86">
        <v>0</v>
      </c>
      <c r="L7" s="86">
        <v>0</v>
      </c>
      <c r="M7" s="86">
        <v>0</v>
      </c>
      <c r="N7" s="89" t="s">
        <v>30</v>
      </c>
      <c r="O7" s="90" t="s">
        <v>30</v>
      </c>
      <c r="AA7" s="30">
        <v>1</v>
      </c>
    </row>
    <row r="8" spans="1:27" s="14" customFormat="1" x14ac:dyDescent="0.25">
      <c r="B8" s="76" t="s">
        <v>38</v>
      </c>
      <c r="C8" s="91" t="s">
        <v>30</v>
      </c>
      <c r="D8" s="92" t="s">
        <v>30</v>
      </c>
      <c r="E8" s="93">
        <v>0</v>
      </c>
      <c r="F8" s="93">
        <v>0</v>
      </c>
      <c r="G8" s="93">
        <v>0</v>
      </c>
      <c r="H8" s="94">
        <v>0</v>
      </c>
      <c r="I8" s="93">
        <v>0</v>
      </c>
      <c r="J8" s="95">
        <v>0</v>
      </c>
      <c r="K8" s="93">
        <v>0</v>
      </c>
      <c r="L8" s="93">
        <v>0</v>
      </c>
      <c r="M8" s="93">
        <v>0</v>
      </c>
      <c r="N8" s="96" t="s">
        <v>30</v>
      </c>
      <c r="O8" s="97" t="s">
        <v>30</v>
      </c>
      <c r="AA8" s="24" t="s">
        <v>13</v>
      </c>
    </row>
    <row r="9" spans="1:27" s="23" customFormat="1" x14ac:dyDescent="0.25">
      <c r="A9" s="38"/>
      <c r="B9" s="70" t="s">
        <v>39</v>
      </c>
      <c r="C9" s="71" t="s">
        <v>30</v>
      </c>
      <c r="D9" s="71" t="s">
        <v>30</v>
      </c>
      <c r="E9" s="72">
        <f>E10+E19</f>
        <v>2648</v>
      </c>
      <c r="F9" s="72">
        <f t="shared" ref="F9:M9" si="1">F10+F19</f>
        <v>2162</v>
      </c>
      <c r="G9" s="72">
        <f t="shared" si="1"/>
        <v>1962</v>
      </c>
      <c r="H9" s="73">
        <f t="shared" si="1"/>
        <v>3436</v>
      </c>
      <c r="I9" s="72">
        <f t="shared" si="1"/>
        <v>3436</v>
      </c>
      <c r="J9" s="74">
        <f t="shared" si="1"/>
        <v>4485</v>
      </c>
      <c r="K9" s="72">
        <f t="shared" si="1"/>
        <v>3607</v>
      </c>
      <c r="L9" s="72">
        <f t="shared" si="1"/>
        <v>3798</v>
      </c>
      <c r="M9" s="72">
        <f t="shared" si="1"/>
        <v>3999.2939999999999</v>
      </c>
      <c r="N9" s="75" t="s">
        <v>30</v>
      </c>
      <c r="O9" s="75" t="s">
        <v>30</v>
      </c>
      <c r="AA9" s="14" t="s">
        <v>30</v>
      </c>
    </row>
    <row r="10" spans="1:27" s="23" customFormat="1" x14ac:dyDescent="0.25">
      <c r="A10" s="18"/>
      <c r="B10" s="76" t="s">
        <v>46</v>
      </c>
      <c r="C10" s="98" t="s">
        <v>30</v>
      </c>
      <c r="D10" s="99" t="s">
        <v>30</v>
      </c>
      <c r="E10" s="100">
        <f>SUM(E11:E13)</f>
        <v>2648</v>
      </c>
      <c r="F10" s="100">
        <f t="shared" ref="F10:M10" si="2">SUM(F11:F13)</f>
        <v>2162</v>
      </c>
      <c r="G10" s="100">
        <f t="shared" si="2"/>
        <v>1962</v>
      </c>
      <c r="H10" s="101">
        <f t="shared" si="2"/>
        <v>3436</v>
      </c>
      <c r="I10" s="100">
        <f t="shared" si="2"/>
        <v>3436</v>
      </c>
      <c r="J10" s="102">
        <f t="shared" si="2"/>
        <v>4485</v>
      </c>
      <c r="K10" s="100">
        <f t="shared" si="2"/>
        <v>3607</v>
      </c>
      <c r="L10" s="100">
        <f t="shared" si="2"/>
        <v>3798</v>
      </c>
      <c r="M10" s="100">
        <f t="shared" si="2"/>
        <v>3999.2939999999999</v>
      </c>
      <c r="N10" s="103" t="s">
        <v>30</v>
      </c>
      <c r="O10" s="104" t="s">
        <v>30</v>
      </c>
    </row>
    <row r="11" spans="1:27" s="14" customFormat="1" x14ac:dyDescent="0.25">
      <c r="A11" s="31"/>
      <c r="B11" s="59" t="s">
        <v>47</v>
      </c>
      <c r="C11" s="105" t="s">
        <v>30</v>
      </c>
      <c r="D11" s="106" t="s">
        <v>30</v>
      </c>
      <c r="E11" s="79">
        <v>2648</v>
      </c>
      <c r="F11" s="79">
        <v>863</v>
      </c>
      <c r="G11" s="79">
        <v>1962</v>
      </c>
      <c r="H11" s="80">
        <v>3436</v>
      </c>
      <c r="I11" s="79">
        <v>3436</v>
      </c>
      <c r="J11" s="81">
        <v>4485</v>
      </c>
      <c r="K11" s="79">
        <v>3607</v>
      </c>
      <c r="L11" s="79">
        <v>3798</v>
      </c>
      <c r="M11" s="79">
        <v>3999.2939999999999</v>
      </c>
      <c r="N11" s="107" t="s">
        <v>30</v>
      </c>
      <c r="O11" s="108" t="s">
        <v>30</v>
      </c>
    </row>
    <row r="12" spans="1:27" s="14" customFormat="1" x14ac:dyDescent="0.25">
      <c r="A12" s="25"/>
      <c r="B12" s="59" t="s">
        <v>48</v>
      </c>
      <c r="C12" s="105" t="s">
        <v>30</v>
      </c>
      <c r="D12" s="105" t="s">
        <v>30</v>
      </c>
      <c r="E12" s="86">
        <v>0</v>
      </c>
      <c r="F12" s="86">
        <v>2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08" t="s">
        <v>30</v>
      </c>
      <c r="O12" s="108" t="s">
        <v>30</v>
      </c>
    </row>
    <row r="13" spans="1:27" s="14" customFormat="1" x14ac:dyDescent="0.25">
      <c r="A13" s="25"/>
      <c r="B13" s="59" t="s">
        <v>49</v>
      </c>
      <c r="C13" s="105" t="s">
        <v>30</v>
      </c>
      <c r="D13" s="105" t="s">
        <v>30</v>
      </c>
      <c r="E13" s="86">
        <v>0</v>
      </c>
      <c r="F13" s="86">
        <v>1297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08" t="s">
        <v>30</v>
      </c>
      <c r="O13" s="108" t="s">
        <v>30</v>
      </c>
    </row>
    <row r="14" spans="1:27" s="14" customFormat="1" x14ac:dyDescent="0.25">
      <c r="A14" s="31"/>
      <c r="B14" s="109" t="s">
        <v>50</v>
      </c>
      <c r="C14" s="110" t="s">
        <v>30</v>
      </c>
      <c r="D14" s="110" t="s">
        <v>30</v>
      </c>
      <c r="E14" s="93"/>
      <c r="F14" s="93"/>
      <c r="G14" s="93"/>
      <c r="H14" s="94"/>
      <c r="I14" s="93"/>
      <c r="J14" s="95"/>
      <c r="K14" s="93"/>
      <c r="L14" s="93"/>
      <c r="M14" s="93"/>
      <c r="N14" s="108" t="s">
        <v>30</v>
      </c>
      <c r="O14" s="108" t="s">
        <v>30</v>
      </c>
    </row>
    <row r="15" spans="1:27" s="14" customFormat="1" x14ac:dyDescent="0.25">
      <c r="A15" s="25"/>
      <c r="B15" s="111" t="s">
        <v>51</v>
      </c>
      <c r="C15" s="112" t="s">
        <v>30</v>
      </c>
      <c r="D15" s="112" t="s">
        <v>30</v>
      </c>
      <c r="E15" s="80">
        <v>0</v>
      </c>
      <c r="F15" s="79">
        <v>1297</v>
      </c>
      <c r="G15" s="79">
        <v>0</v>
      </c>
      <c r="H15" s="80">
        <v>0</v>
      </c>
      <c r="I15" s="79">
        <v>0</v>
      </c>
      <c r="J15" s="81">
        <v>0</v>
      </c>
      <c r="K15" s="79">
        <v>0</v>
      </c>
      <c r="L15" s="79">
        <v>0</v>
      </c>
      <c r="M15" s="81">
        <v>0</v>
      </c>
      <c r="N15" s="108" t="s">
        <v>30</v>
      </c>
      <c r="O15" s="108" t="s">
        <v>30</v>
      </c>
    </row>
    <row r="16" spans="1:27" s="14" customFormat="1" x14ac:dyDescent="0.25">
      <c r="A16" s="25"/>
      <c r="B16" s="111" t="s">
        <v>52</v>
      </c>
      <c r="C16" s="112" t="s">
        <v>30</v>
      </c>
      <c r="D16" s="112" t="s">
        <v>30</v>
      </c>
      <c r="E16" s="87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8">
        <v>0</v>
      </c>
      <c r="N16" s="108" t="s">
        <v>30</v>
      </c>
      <c r="O16" s="108" t="s">
        <v>30</v>
      </c>
    </row>
    <row r="17" spans="1:16" s="14" customFormat="1" x14ac:dyDescent="0.25">
      <c r="A17" s="25"/>
      <c r="B17" s="111" t="s">
        <v>52</v>
      </c>
      <c r="C17" s="112" t="s">
        <v>30</v>
      </c>
      <c r="D17" s="112" t="s">
        <v>30</v>
      </c>
      <c r="E17" s="87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8">
        <v>0</v>
      </c>
      <c r="N17" s="108" t="s">
        <v>30</v>
      </c>
      <c r="O17" s="108" t="s">
        <v>30</v>
      </c>
    </row>
    <row r="18" spans="1:16" s="14" customFormat="1" x14ac:dyDescent="0.25">
      <c r="A18" s="25"/>
      <c r="B18" s="111" t="s">
        <v>52</v>
      </c>
      <c r="C18" s="112" t="s">
        <v>30</v>
      </c>
      <c r="D18" s="112" t="s">
        <v>30</v>
      </c>
      <c r="E18" s="94">
        <v>0</v>
      </c>
      <c r="F18" s="93">
        <v>0</v>
      </c>
      <c r="G18" s="93">
        <v>0</v>
      </c>
      <c r="H18" s="94">
        <v>0</v>
      </c>
      <c r="I18" s="93">
        <v>0</v>
      </c>
      <c r="J18" s="95">
        <v>0</v>
      </c>
      <c r="K18" s="93">
        <v>0</v>
      </c>
      <c r="L18" s="93">
        <v>0</v>
      </c>
      <c r="M18" s="95">
        <v>0</v>
      </c>
      <c r="N18" s="108" t="s">
        <v>30</v>
      </c>
      <c r="O18" s="108" t="s">
        <v>30</v>
      </c>
    </row>
    <row r="19" spans="1:16" s="14" customFormat="1" x14ac:dyDescent="0.25">
      <c r="A19" s="113"/>
      <c r="B19" s="76" t="s">
        <v>53</v>
      </c>
      <c r="C19" s="84" t="s">
        <v>30</v>
      </c>
      <c r="D19" s="91" t="s">
        <v>30</v>
      </c>
      <c r="E19" s="100">
        <v>0</v>
      </c>
      <c r="F19" s="100">
        <v>0</v>
      </c>
      <c r="G19" s="100">
        <v>0</v>
      </c>
      <c r="H19" s="101">
        <v>0</v>
      </c>
      <c r="I19" s="100">
        <v>0</v>
      </c>
      <c r="J19" s="102">
        <v>0</v>
      </c>
      <c r="K19" s="100">
        <v>0</v>
      </c>
      <c r="L19" s="100">
        <v>0</v>
      </c>
      <c r="M19" s="100">
        <v>0</v>
      </c>
      <c r="N19" s="114" t="s">
        <v>30</v>
      </c>
      <c r="O19" s="108" t="s">
        <v>30</v>
      </c>
    </row>
    <row r="20" spans="1:16" s="14" customFormat="1" ht="6" customHeight="1" x14ac:dyDescent="0.25">
      <c r="A20" s="113"/>
      <c r="B20" s="115" t="s">
        <v>30</v>
      </c>
      <c r="C20" s="91" t="s">
        <v>30</v>
      </c>
      <c r="D20" s="92" t="s">
        <v>30</v>
      </c>
      <c r="E20" s="116"/>
      <c r="F20" s="116"/>
      <c r="G20" s="116"/>
      <c r="H20" s="117"/>
      <c r="I20" s="116"/>
      <c r="J20" s="118"/>
      <c r="K20" s="116"/>
      <c r="L20" s="116"/>
      <c r="M20" s="116"/>
      <c r="N20" s="69" t="s">
        <v>30</v>
      </c>
      <c r="O20" s="114" t="s">
        <v>30</v>
      </c>
    </row>
    <row r="21" spans="1:16" s="14" customFormat="1" x14ac:dyDescent="0.25">
      <c r="A21" s="23"/>
      <c r="B21" s="70" t="s">
        <v>54</v>
      </c>
      <c r="C21" s="71" t="s">
        <v>30</v>
      </c>
      <c r="D21" s="71" t="s">
        <v>30</v>
      </c>
      <c r="E21" s="72">
        <f>SUM(E22:E27)</f>
        <v>0</v>
      </c>
      <c r="F21" s="72">
        <f t="shared" ref="F21:M21" si="3">SUM(F22:F27)</f>
        <v>17836</v>
      </c>
      <c r="G21" s="72">
        <f t="shared" si="3"/>
        <v>0</v>
      </c>
      <c r="H21" s="73">
        <f t="shared" si="3"/>
        <v>0</v>
      </c>
      <c r="I21" s="72">
        <f t="shared" si="3"/>
        <v>0</v>
      </c>
      <c r="J21" s="74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5" t="s">
        <v>30</v>
      </c>
      <c r="O21" s="75" t="s">
        <v>30</v>
      </c>
      <c r="P21" s="23"/>
    </row>
    <row r="22" spans="1:16" s="14" customFormat="1" x14ac:dyDescent="0.25">
      <c r="B22" s="76" t="s">
        <v>55</v>
      </c>
      <c r="C22" s="77" t="s">
        <v>30</v>
      </c>
      <c r="D22" s="78" t="s">
        <v>30</v>
      </c>
      <c r="E22" s="79">
        <v>0</v>
      </c>
      <c r="F22" s="79">
        <v>17836</v>
      </c>
      <c r="G22" s="79">
        <v>0</v>
      </c>
      <c r="H22" s="80">
        <v>0</v>
      </c>
      <c r="I22" s="79">
        <v>0</v>
      </c>
      <c r="J22" s="81">
        <v>0</v>
      </c>
      <c r="K22" s="79">
        <v>0</v>
      </c>
      <c r="L22" s="79">
        <v>0</v>
      </c>
      <c r="M22" s="79">
        <v>0</v>
      </c>
      <c r="N22" s="119" t="s">
        <v>30</v>
      </c>
      <c r="O22" s="107" t="s">
        <v>30</v>
      </c>
    </row>
    <row r="23" spans="1:16" s="14" customFormat="1" x14ac:dyDescent="0.25">
      <c r="B23" s="76" t="s">
        <v>16</v>
      </c>
      <c r="C23" s="84" t="s">
        <v>30</v>
      </c>
      <c r="D23" s="85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20" t="s">
        <v>30</v>
      </c>
      <c r="O23" s="108" t="s">
        <v>30</v>
      </c>
    </row>
    <row r="24" spans="1:16" s="14" customFormat="1" x14ac:dyDescent="0.25">
      <c r="B24" s="76" t="s">
        <v>56</v>
      </c>
      <c r="C24" s="84" t="s">
        <v>30</v>
      </c>
      <c r="D24" s="85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20" t="s">
        <v>30</v>
      </c>
      <c r="O24" s="108" t="s">
        <v>30</v>
      </c>
    </row>
    <row r="25" spans="1:16" s="14" customFormat="1" x14ac:dyDescent="0.25">
      <c r="B25" s="76" t="s">
        <v>57</v>
      </c>
      <c r="C25" s="84" t="s">
        <v>30</v>
      </c>
      <c r="D25" s="85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20" t="s">
        <v>30</v>
      </c>
      <c r="O25" s="108" t="s">
        <v>30</v>
      </c>
    </row>
    <row r="26" spans="1:16" s="23" customFormat="1" x14ac:dyDescent="0.25">
      <c r="A26" s="14"/>
      <c r="B26" s="76" t="s">
        <v>18</v>
      </c>
      <c r="C26" s="84" t="s">
        <v>30</v>
      </c>
      <c r="D26" s="85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20" t="s">
        <v>30</v>
      </c>
      <c r="O26" s="108" t="s">
        <v>30</v>
      </c>
      <c r="P26" s="14"/>
    </row>
    <row r="27" spans="1:16" s="14" customFormat="1" x14ac:dyDescent="0.25">
      <c r="B27" s="76" t="s">
        <v>58</v>
      </c>
      <c r="C27" s="91" t="s">
        <v>30</v>
      </c>
      <c r="D27" s="92" t="s">
        <v>30</v>
      </c>
      <c r="E27" s="93">
        <v>0</v>
      </c>
      <c r="F27" s="93">
        <v>0</v>
      </c>
      <c r="G27" s="93">
        <v>0</v>
      </c>
      <c r="H27" s="94">
        <v>0</v>
      </c>
      <c r="I27" s="93">
        <v>0</v>
      </c>
      <c r="J27" s="95">
        <v>0</v>
      </c>
      <c r="K27" s="93">
        <v>0</v>
      </c>
      <c r="L27" s="93">
        <v>0</v>
      </c>
      <c r="M27" s="93">
        <v>0</v>
      </c>
      <c r="N27" s="69" t="s">
        <v>30</v>
      </c>
      <c r="O27" s="114" t="s">
        <v>30</v>
      </c>
    </row>
    <row r="28" spans="1:16" s="14" customFormat="1" ht="6" customHeight="1" x14ac:dyDescent="0.25">
      <c r="B28" s="115" t="s">
        <v>30</v>
      </c>
      <c r="C28" s="78" t="s">
        <v>30</v>
      </c>
      <c r="D28" s="78" t="s">
        <v>30</v>
      </c>
      <c r="E28" s="121"/>
      <c r="F28" s="121"/>
      <c r="G28" s="121"/>
      <c r="H28" s="122"/>
      <c r="I28" s="121"/>
      <c r="J28" s="123"/>
      <c r="K28" s="121"/>
      <c r="L28" s="121"/>
      <c r="M28" s="121"/>
      <c r="N28" s="119" t="s">
        <v>30</v>
      </c>
      <c r="O28" s="119" t="s">
        <v>30</v>
      </c>
    </row>
    <row r="29" spans="1:16" s="14" customFormat="1" x14ac:dyDescent="0.25">
      <c r="A29" s="23"/>
      <c r="B29" s="70" t="s">
        <v>41</v>
      </c>
      <c r="C29" s="124" t="s">
        <v>30</v>
      </c>
      <c r="D29" s="124" t="s">
        <v>30</v>
      </c>
      <c r="E29" s="72">
        <v>0</v>
      </c>
      <c r="F29" s="72">
        <v>0</v>
      </c>
      <c r="G29" s="72">
        <v>0</v>
      </c>
      <c r="H29" s="73">
        <v>0</v>
      </c>
      <c r="I29" s="72">
        <v>0</v>
      </c>
      <c r="J29" s="74">
        <v>0</v>
      </c>
      <c r="K29" s="72">
        <v>0</v>
      </c>
      <c r="L29" s="72">
        <v>0</v>
      </c>
      <c r="M29" s="72">
        <v>0</v>
      </c>
      <c r="N29" s="125" t="s">
        <v>30</v>
      </c>
      <c r="O29" s="125" t="s">
        <v>30</v>
      </c>
      <c r="P29" s="23"/>
    </row>
    <row r="30" spans="1:16" s="14" customFormat="1" ht="6" customHeight="1" x14ac:dyDescent="0.25">
      <c r="A30" s="23"/>
      <c r="B30" s="71" t="s">
        <v>30</v>
      </c>
      <c r="C30" s="124" t="s">
        <v>30</v>
      </c>
      <c r="D30" s="124" t="s">
        <v>30</v>
      </c>
      <c r="E30" s="126"/>
      <c r="F30" s="126"/>
      <c r="G30" s="126"/>
      <c r="H30" s="127"/>
      <c r="I30" s="126"/>
      <c r="J30" s="128"/>
      <c r="K30" s="126"/>
      <c r="L30" s="126"/>
      <c r="M30" s="126"/>
      <c r="N30" s="125" t="s">
        <v>30</v>
      </c>
      <c r="O30" s="125" t="s">
        <v>30</v>
      </c>
      <c r="P30" s="23"/>
    </row>
    <row r="31" spans="1:16" s="14" customFormat="1" x14ac:dyDescent="0.25">
      <c r="A31" s="23"/>
      <c r="B31" s="70" t="s">
        <v>42</v>
      </c>
      <c r="C31" s="129" t="s">
        <v>30</v>
      </c>
      <c r="D31" s="130" t="s">
        <v>30</v>
      </c>
      <c r="E31" s="131">
        <f>SUM(E32:E34)</f>
        <v>839</v>
      </c>
      <c r="F31" s="131">
        <f t="shared" ref="F31:M31" si="4">SUM(F32:F34)</f>
        <v>646</v>
      </c>
      <c r="G31" s="131">
        <f t="shared" si="4"/>
        <v>775</v>
      </c>
      <c r="H31" s="132">
        <f t="shared" si="4"/>
        <v>1721</v>
      </c>
      <c r="I31" s="131">
        <f t="shared" si="4"/>
        <v>1721</v>
      </c>
      <c r="J31" s="133">
        <f t="shared" si="4"/>
        <v>672</v>
      </c>
      <c r="K31" s="131">
        <f t="shared" si="4"/>
        <v>0</v>
      </c>
      <c r="L31" s="131">
        <f t="shared" si="4"/>
        <v>0</v>
      </c>
      <c r="M31" s="131">
        <f t="shared" si="4"/>
        <v>0</v>
      </c>
      <c r="N31" s="103" t="s">
        <v>30</v>
      </c>
      <c r="O31" s="104" t="s">
        <v>30</v>
      </c>
      <c r="P31" s="23"/>
    </row>
    <row r="32" spans="1:16" s="14" customFormat="1" x14ac:dyDescent="0.25">
      <c r="B32" s="76" t="s">
        <v>59</v>
      </c>
      <c r="C32" s="84" t="s">
        <v>30</v>
      </c>
      <c r="D32" s="77" t="s">
        <v>30</v>
      </c>
      <c r="E32" s="79">
        <v>839</v>
      </c>
      <c r="F32" s="79">
        <v>646</v>
      </c>
      <c r="G32" s="79">
        <v>775</v>
      </c>
      <c r="H32" s="80">
        <v>1721</v>
      </c>
      <c r="I32" s="79">
        <v>1721</v>
      </c>
      <c r="J32" s="81">
        <v>672</v>
      </c>
      <c r="K32" s="79">
        <v>0</v>
      </c>
      <c r="L32" s="79">
        <v>0</v>
      </c>
      <c r="M32" s="79">
        <v>0</v>
      </c>
      <c r="N32" s="107" t="s">
        <v>30</v>
      </c>
      <c r="O32" s="108" t="s">
        <v>30</v>
      </c>
    </row>
    <row r="33" spans="1:16" s="23" customFormat="1" x14ac:dyDescent="0.25">
      <c r="A33" s="14"/>
      <c r="B33" s="76" t="s">
        <v>60</v>
      </c>
      <c r="C33" s="84" t="s">
        <v>30</v>
      </c>
      <c r="D33" s="84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08" t="s">
        <v>30</v>
      </c>
      <c r="O33" s="108" t="s">
        <v>30</v>
      </c>
      <c r="P33" s="14"/>
    </row>
    <row r="34" spans="1:16" s="14" customFormat="1" x14ac:dyDescent="0.25">
      <c r="B34" s="76" t="s">
        <v>61</v>
      </c>
      <c r="C34" s="84" t="s">
        <v>30</v>
      </c>
      <c r="D34" s="91" t="s">
        <v>30</v>
      </c>
      <c r="E34" s="93">
        <v>0</v>
      </c>
      <c r="F34" s="93">
        <v>0</v>
      </c>
      <c r="G34" s="93">
        <v>0</v>
      </c>
      <c r="H34" s="94">
        <v>0</v>
      </c>
      <c r="I34" s="93">
        <v>0</v>
      </c>
      <c r="J34" s="95">
        <v>0</v>
      </c>
      <c r="K34" s="93">
        <v>0</v>
      </c>
      <c r="L34" s="93">
        <v>0</v>
      </c>
      <c r="M34" s="93">
        <v>0</v>
      </c>
      <c r="N34" s="114" t="s">
        <v>30</v>
      </c>
      <c r="O34" s="108" t="s">
        <v>30</v>
      </c>
    </row>
    <row r="35" spans="1:16" s="14" customFormat="1" ht="6" customHeight="1" x14ac:dyDescent="0.25">
      <c r="B35" s="115" t="s">
        <v>30</v>
      </c>
      <c r="C35" s="91" t="s">
        <v>30</v>
      </c>
      <c r="D35" s="92" t="s">
        <v>30</v>
      </c>
      <c r="E35" s="134"/>
      <c r="F35" s="134"/>
      <c r="G35" s="134"/>
      <c r="H35" s="135"/>
      <c r="I35" s="134"/>
      <c r="J35" s="136"/>
      <c r="K35" s="134"/>
      <c r="L35" s="134"/>
      <c r="M35" s="134"/>
      <c r="N35" s="69" t="s">
        <v>30</v>
      </c>
      <c r="O35" s="114" t="s">
        <v>30</v>
      </c>
    </row>
    <row r="36" spans="1:16" s="23" customFormat="1" x14ac:dyDescent="0.25">
      <c r="B36" s="70" t="s">
        <v>62</v>
      </c>
      <c r="C36" s="71" t="s">
        <v>30</v>
      </c>
      <c r="D36" s="71" t="s">
        <v>30</v>
      </c>
      <c r="E36" s="72">
        <f>SUM(E37:E38)</f>
        <v>644</v>
      </c>
      <c r="F36" s="72">
        <f t="shared" ref="F36:M36" si="5">SUM(F37:F38)</f>
        <v>0</v>
      </c>
      <c r="G36" s="72">
        <f t="shared" si="5"/>
        <v>122</v>
      </c>
      <c r="H36" s="73">
        <f t="shared" si="5"/>
        <v>0</v>
      </c>
      <c r="I36" s="72">
        <f t="shared" si="5"/>
        <v>0</v>
      </c>
      <c r="J36" s="74">
        <f t="shared" si="5"/>
        <v>170</v>
      </c>
      <c r="K36" s="72">
        <f t="shared" si="5"/>
        <v>0</v>
      </c>
      <c r="L36" s="72">
        <f t="shared" si="5"/>
        <v>0</v>
      </c>
      <c r="M36" s="72">
        <f t="shared" si="5"/>
        <v>0</v>
      </c>
      <c r="N36" s="75" t="s">
        <v>30</v>
      </c>
      <c r="O36" s="75" t="s">
        <v>30</v>
      </c>
    </row>
    <row r="37" spans="1:16" s="14" customFormat="1" x14ac:dyDescent="0.25">
      <c r="B37" s="76" t="s">
        <v>27</v>
      </c>
      <c r="C37" s="77" t="s">
        <v>30</v>
      </c>
      <c r="D37" s="78" t="s">
        <v>30</v>
      </c>
      <c r="E37" s="79">
        <v>0</v>
      </c>
      <c r="F37" s="79">
        <v>0</v>
      </c>
      <c r="G37" s="79">
        <v>0</v>
      </c>
      <c r="H37" s="80">
        <v>0</v>
      </c>
      <c r="I37" s="79">
        <v>0</v>
      </c>
      <c r="J37" s="81">
        <v>0</v>
      </c>
      <c r="K37" s="79">
        <v>0</v>
      </c>
      <c r="L37" s="79">
        <v>0</v>
      </c>
      <c r="M37" s="79">
        <v>0</v>
      </c>
      <c r="N37" s="119" t="s">
        <v>30</v>
      </c>
      <c r="O37" s="107" t="s">
        <v>30</v>
      </c>
    </row>
    <row r="38" spans="1:16" s="14" customFormat="1" x14ac:dyDescent="0.25">
      <c r="B38" s="76" t="s">
        <v>63</v>
      </c>
      <c r="C38" s="91" t="s">
        <v>30</v>
      </c>
      <c r="D38" s="92" t="s">
        <v>30</v>
      </c>
      <c r="E38" s="93">
        <v>644</v>
      </c>
      <c r="F38" s="93">
        <v>0</v>
      </c>
      <c r="G38" s="93">
        <v>122</v>
      </c>
      <c r="H38" s="94">
        <v>0</v>
      </c>
      <c r="I38" s="93">
        <v>0</v>
      </c>
      <c r="J38" s="95">
        <v>170</v>
      </c>
      <c r="K38" s="93">
        <v>0</v>
      </c>
      <c r="L38" s="93">
        <v>0</v>
      </c>
      <c r="M38" s="93">
        <v>0</v>
      </c>
      <c r="N38" s="69" t="s">
        <v>30</v>
      </c>
      <c r="O38" s="114" t="s">
        <v>30</v>
      </c>
    </row>
    <row r="39" spans="1:16" s="14" customFormat="1" x14ac:dyDescent="0.25">
      <c r="A39" s="126"/>
      <c r="B39" s="137" t="s">
        <v>44</v>
      </c>
      <c r="C39" s="124" t="s">
        <v>30</v>
      </c>
      <c r="D39" s="124" t="s">
        <v>30</v>
      </c>
      <c r="E39" s="72">
        <v>291</v>
      </c>
      <c r="F39" s="72">
        <v>0</v>
      </c>
      <c r="G39" s="72">
        <v>995</v>
      </c>
      <c r="H39" s="73">
        <v>0</v>
      </c>
      <c r="I39" s="72">
        <v>0</v>
      </c>
      <c r="J39" s="74">
        <v>683</v>
      </c>
      <c r="K39" s="72">
        <v>0</v>
      </c>
      <c r="L39" s="72">
        <v>60</v>
      </c>
      <c r="M39" s="72">
        <v>63.179999999999993</v>
      </c>
      <c r="N39" s="75" t="s">
        <v>30</v>
      </c>
      <c r="O39" s="75" t="s">
        <v>30</v>
      </c>
      <c r="P39" s="23"/>
    </row>
    <row r="40" spans="1:16" s="14" customFormat="1" x14ac:dyDescent="0.25">
      <c r="A40" s="138"/>
      <c r="B40" s="139" t="s">
        <v>45</v>
      </c>
      <c r="C40" s="140" t="s">
        <v>30</v>
      </c>
      <c r="D40" s="140" t="s">
        <v>30</v>
      </c>
      <c r="E40" s="46">
        <f>E4+E9+E21+E29+E31+E36+E39</f>
        <v>4422</v>
      </c>
      <c r="F40" s="46">
        <f t="shared" ref="F40:M40" si="6">F4+F9+F21+F29+F31+F36+F39</f>
        <v>20644</v>
      </c>
      <c r="G40" s="46">
        <f t="shared" si="6"/>
        <v>3854</v>
      </c>
      <c r="H40" s="47">
        <f t="shared" si="6"/>
        <v>5157</v>
      </c>
      <c r="I40" s="46">
        <f t="shared" si="6"/>
        <v>5157</v>
      </c>
      <c r="J40" s="48">
        <f t="shared" si="6"/>
        <v>6010</v>
      </c>
      <c r="K40" s="46">
        <f t="shared" si="6"/>
        <v>3607</v>
      </c>
      <c r="L40" s="46">
        <f t="shared" si="6"/>
        <v>3858</v>
      </c>
      <c r="M40" s="46">
        <f t="shared" si="6"/>
        <v>4062.4739999999997</v>
      </c>
      <c r="N40" s="141" t="s">
        <v>30</v>
      </c>
      <c r="O40" s="141" t="s">
        <v>30</v>
      </c>
    </row>
    <row r="41" spans="1:16" s="14" customFormat="1" x14ac:dyDescent="0.25">
      <c r="C41" s="142"/>
      <c r="D41" s="142"/>
      <c r="N41" s="142"/>
      <c r="O41" s="142"/>
    </row>
    <row r="42" spans="1:16" s="14" customFormat="1" x14ac:dyDescent="0.25">
      <c r="C42" s="142"/>
      <c r="D42" s="142"/>
      <c r="N42" s="142"/>
      <c r="O42" s="142"/>
    </row>
    <row r="43" spans="1:16" s="14" customFormat="1" x14ac:dyDescent="0.25">
      <c r="C43" s="142"/>
      <c r="D43" s="142"/>
      <c r="N43" s="142"/>
      <c r="O43" s="142"/>
    </row>
    <row r="44" spans="1:16" s="14" customFormat="1" x14ac:dyDescent="0.25">
      <c r="C44" s="142"/>
      <c r="D44" s="142"/>
      <c r="N44" s="142"/>
      <c r="O44" s="142"/>
    </row>
    <row r="45" spans="1:16" s="14" customFormat="1" x14ac:dyDescent="0.25">
      <c r="C45" s="142"/>
      <c r="D45" s="142"/>
      <c r="N45" s="142"/>
      <c r="O45" s="142"/>
    </row>
    <row r="46" spans="1:16" s="14" customFormat="1" x14ac:dyDescent="0.25">
      <c r="C46" s="142"/>
      <c r="D46" s="142"/>
      <c r="N46" s="142"/>
      <c r="O46" s="142"/>
    </row>
    <row r="47" spans="1:16" s="14" customFormat="1" x14ac:dyDescent="0.25">
      <c r="C47" s="142"/>
      <c r="D47" s="142"/>
      <c r="N47" s="142"/>
      <c r="O47" s="142"/>
    </row>
    <row r="48" spans="1:16" s="14" customFormat="1" x14ac:dyDescent="0.25">
      <c r="C48" s="142"/>
      <c r="D48" s="142"/>
      <c r="N48" s="142"/>
      <c r="O48" s="142"/>
    </row>
    <row r="49" spans="3:15" s="14" customFormat="1" x14ac:dyDescent="0.25">
      <c r="C49" s="142"/>
      <c r="D49" s="142"/>
      <c r="N49" s="142"/>
      <c r="O49" s="142"/>
    </row>
    <row r="50" spans="3:15" s="14" customFormat="1" x14ac:dyDescent="0.25">
      <c r="C50" s="142" t="s">
        <v>30</v>
      </c>
      <c r="D50" s="142" t="s">
        <v>30</v>
      </c>
      <c r="N50" s="142" t="s">
        <v>30</v>
      </c>
      <c r="O50" s="142" t="s">
        <v>30</v>
      </c>
    </row>
    <row r="51" spans="3:15" s="14" customFormat="1" x14ac:dyDescent="0.25">
      <c r="C51" s="142" t="s">
        <v>30</v>
      </c>
      <c r="D51" s="142" t="s">
        <v>30</v>
      </c>
      <c r="N51" s="142" t="s">
        <v>30</v>
      </c>
      <c r="O51" s="142" t="s">
        <v>30</v>
      </c>
    </row>
    <row r="52" spans="3:15" s="14" customFormat="1" x14ac:dyDescent="0.25">
      <c r="C52" s="142" t="s">
        <v>30</v>
      </c>
      <c r="D52" s="142" t="s">
        <v>30</v>
      </c>
      <c r="N52" s="142" t="s">
        <v>30</v>
      </c>
      <c r="O52" s="142" t="s">
        <v>30</v>
      </c>
    </row>
    <row r="53" spans="3:15" s="14" customFormat="1" x14ac:dyDescent="0.25">
      <c r="C53" s="142" t="s">
        <v>30</v>
      </c>
      <c r="D53" s="142" t="s">
        <v>30</v>
      </c>
      <c r="N53" s="142" t="s">
        <v>30</v>
      </c>
      <c r="O53" s="142" t="s">
        <v>30</v>
      </c>
    </row>
    <row r="54" spans="3:15" s="14" customFormat="1" x14ac:dyDescent="0.25">
      <c r="C54" s="142" t="s">
        <v>30</v>
      </c>
      <c r="D54" s="142" t="s">
        <v>30</v>
      </c>
      <c r="N54" s="142" t="s">
        <v>30</v>
      </c>
      <c r="O54" s="142" t="s">
        <v>30</v>
      </c>
    </row>
    <row r="55" spans="3:15" s="14" customFormat="1" x14ac:dyDescent="0.25">
      <c r="C55" s="142" t="s">
        <v>30</v>
      </c>
      <c r="D55" s="142" t="s">
        <v>30</v>
      </c>
      <c r="N55" s="142" t="s">
        <v>30</v>
      </c>
      <c r="O55" s="142" t="s">
        <v>30</v>
      </c>
    </row>
    <row r="56" spans="3:15" s="14" customFormat="1" x14ac:dyDescent="0.25">
      <c r="C56" s="142" t="s">
        <v>30</v>
      </c>
      <c r="D56" s="142" t="s">
        <v>30</v>
      </c>
      <c r="N56" s="142" t="s">
        <v>30</v>
      </c>
      <c r="O56" s="142" t="s">
        <v>30</v>
      </c>
    </row>
    <row r="57" spans="3:15" s="14" customFormat="1" x14ac:dyDescent="0.25">
      <c r="C57" s="142" t="s">
        <v>30</v>
      </c>
      <c r="D57" s="142" t="s">
        <v>30</v>
      </c>
      <c r="N57" s="142" t="s">
        <v>30</v>
      </c>
      <c r="O57" s="142" t="s">
        <v>30</v>
      </c>
    </row>
    <row r="58" spans="3:15" s="14" customFormat="1" x14ac:dyDescent="0.25">
      <c r="C58" s="142" t="s">
        <v>30</v>
      </c>
      <c r="D58" s="142" t="s">
        <v>30</v>
      </c>
      <c r="N58" s="142" t="s">
        <v>30</v>
      </c>
      <c r="O58" s="142" t="s">
        <v>30</v>
      </c>
    </row>
    <row r="59" spans="3:15" s="14" customFormat="1" x14ac:dyDescent="0.25">
      <c r="C59" s="142" t="s">
        <v>30</v>
      </c>
      <c r="D59" s="142" t="s">
        <v>30</v>
      </c>
      <c r="N59" s="142" t="s">
        <v>30</v>
      </c>
      <c r="O59" s="142" t="s">
        <v>30</v>
      </c>
    </row>
    <row r="60" spans="3:15" s="14" customFormat="1" x14ac:dyDescent="0.25">
      <c r="C60" s="142" t="s">
        <v>30</v>
      </c>
      <c r="D60" s="142" t="s">
        <v>30</v>
      </c>
      <c r="N60" s="142" t="s">
        <v>30</v>
      </c>
      <c r="O60" s="142" t="s">
        <v>30</v>
      </c>
    </row>
    <row r="61" spans="3:15" s="14" customFormat="1" x14ac:dyDescent="0.25">
      <c r="C61" s="142" t="s">
        <v>30</v>
      </c>
      <c r="D61" s="142" t="s">
        <v>30</v>
      </c>
      <c r="N61" s="142" t="s">
        <v>30</v>
      </c>
      <c r="O61" s="142" t="s">
        <v>30</v>
      </c>
    </row>
    <row r="62" spans="3:15" s="14" customFormat="1" x14ac:dyDescent="0.25">
      <c r="C62" s="142" t="s">
        <v>30</v>
      </c>
      <c r="D62" s="142" t="s">
        <v>30</v>
      </c>
      <c r="N62" s="142" t="s">
        <v>30</v>
      </c>
      <c r="O62" s="142" t="s">
        <v>30</v>
      </c>
    </row>
    <row r="63" spans="3:15" s="14" customFormat="1" x14ac:dyDescent="0.25">
      <c r="C63" s="142" t="s">
        <v>30</v>
      </c>
      <c r="D63" s="142" t="s">
        <v>30</v>
      </c>
      <c r="N63" s="142" t="s">
        <v>30</v>
      </c>
      <c r="O63" s="142" t="s">
        <v>30</v>
      </c>
    </row>
    <row r="64" spans="3:15" s="14" customFormat="1" x14ac:dyDescent="0.25">
      <c r="C64" s="142" t="s">
        <v>30</v>
      </c>
      <c r="D64" s="142" t="s">
        <v>30</v>
      </c>
      <c r="N64" s="142" t="s">
        <v>30</v>
      </c>
      <c r="O64" s="142" t="s">
        <v>30</v>
      </c>
    </row>
    <row r="65" spans="3:15" s="14" customFormat="1" x14ac:dyDescent="0.25">
      <c r="C65" s="142" t="s">
        <v>30</v>
      </c>
      <c r="D65" s="142" t="s">
        <v>30</v>
      </c>
      <c r="N65" s="142" t="s">
        <v>30</v>
      </c>
      <c r="O65" s="142" t="s">
        <v>30</v>
      </c>
    </row>
    <row r="66" spans="3:15" s="14" customFormat="1" x14ac:dyDescent="0.25">
      <c r="C66" s="142" t="s">
        <v>30</v>
      </c>
      <c r="D66" s="142" t="s">
        <v>30</v>
      </c>
      <c r="N66" s="142" t="s">
        <v>30</v>
      </c>
      <c r="O66" s="142" t="s">
        <v>30</v>
      </c>
    </row>
    <row r="67" spans="3:15" s="14" customFormat="1" x14ac:dyDescent="0.25">
      <c r="C67" s="142" t="s">
        <v>30</v>
      </c>
      <c r="D67" s="142" t="s">
        <v>30</v>
      </c>
      <c r="N67" s="142" t="s">
        <v>30</v>
      </c>
      <c r="O67" s="142" t="s">
        <v>30</v>
      </c>
    </row>
    <row r="68" spans="3:15" s="14" customFormat="1" x14ac:dyDescent="0.25">
      <c r="C68" s="142" t="s">
        <v>30</v>
      </c>
      <c r="D68" s="142" t="s">
        <v>30</v>
      </c>
      <c r="N68" s="142" t="s">
        <v>30</v>
      </c>
      <c r="O68" s="142" t="s">
        <v>30</v>
      </c>
    </row>
    <row r="69" spans="3:15" s="14" customFormat="1" x14ac:dyDescent="0.25">
      <c r="C69" s="142" t="s">
        <v>30</v>
      </c>
      <c r="D69" s="142" t="s">
        <v>30</v>
      </c>
      <c r="N69" s="142" t="s">
        <v>30</v>
      </c>
      <c r="O69" s="142" t="s">
        <v>30</v>
      </c>
    </row>
    <row r="70" spans="3:15" s="14" customFormat="1" x14ac:dyDescent="0.25">
      <c r="C70" s="142" t="s">
        <v>30</v>
      </c>
      <c r="D70" s="142" t="s">
        <v>30</v>
      </c>
      <c r="N70" s="142" t="s">
        <v>30</v>
      </c>
      <c r="O70" s="142" t="s">
        <v>30</v>
      </c>
    </row>
    <row r="71" spans="3:15" s="14" customFormat="1" x14ac:dyDescent="0.25">
      <c r="C71" s="142" t="s">
        <v>30</v>
      </c>
      <c r="D71" s="142" t="s">
        <v>30</v>
      </c>
      <c r="N71" s="142" t="s">
        <v>30</v>
      </c>
      <c r="O71" s="142" t="s">
        <v>30</v>
      </c>
    </row>
    <row r="72" spans="3:15" s="14" customFormat="1" x14ac:dyDescent="0.25">
      <c r="C72" s="142" t="s">
        <v>30</v>
      </c>
      <c r="D72" s="142" t="s">
        <v>30</v>
      </c>
      <c r="N72" s="142" t="s">
        <v>30</v>
      </c>
      <c r="O72" s="142" t="s">
        <v>30</v>
      </c>
    </row>
    <row r="73" spans="3:15" s="14" customFormat="1" x14ac:dyDescent="0.25">
      <c r="C73" s="142" t="s">
        <v>30</v>
      </c>
      <c r="D73" s="142" t="s">
        <v>30</v>
      </c>
      <c r="N73" s="142" t="s">
        <v>30</v>
      </c>
      <c r="O73" s="142" t="s">
        <v>30</v>
      </c>
    </row>
    <row r="74" spans="3:15" s="14" customFormat="1" x14ac:dyDescent="0.25">
      <c r="C74" s="142" t="s">
        <v>30</v>
      </c>
      <c r="D74" s="142" t="s">
        <v>30</v>
      </c>
      <c r="N74" s="142" t="s">
        <v>30</v>
      </c>
      <c r="O74" s="142" t="s">
        <v>30</v>
      </c>
    </row>
    <row r="75" spans="3:15" s="14" customFormat="1" x14ac:dyDescent="0.25">
      <c r="C75" s="142" t="s">
        <v>30</v>
      </c>
      <c r="D75" s="142" t="s">
        <v>30</v>
      </c>
      <c r="N75" s="142" t="s">
        <v>30</v>
      </c>
      <c r="O75" s="142" t="s">
        <v>30</v>
      </c>
    </row>
    <row r="76" spans="3:15" s="14" customFormat="1" x14ac:dyDescent="0.25">
      <c r="C76" s="142" t="s">
        <v>30</v>
      </c>
      <c r="D76" s="142" t="s">
        <v>30</v>
      </c>
      <c r="N76" s="142" t="s">
        <v>30</v>
      </c>
      <c r="O76" s="142" t="s">
        <v>30</v>
      </c>
    </row>
    <row r="77" spans="3:15" s="14" customFormat="1" x14ac:dyDescent="0.25">
      <c r="C77" s="142" t="s">
        <v>30</v>
      </c>
      <c r="D77" s="142" t="s">
        <v>30</v>
      </c>
      <c r="N77" s="142" t="s">
        <v>30</v>
      </c>
      <c r="O77" s="142" t="s">
        <v>30</v>
      </c>
    </row>
    <row r="78" spans="3:15" s="14" customFormat="1" x14ac:dyDescent="0.25">
      <c r="C78" s="142" t="s">
        <v>30</v>
      </c>
      <c r="D78" s="142" t="s">
        <v>30</v>
      </c>
      <c r="N78" s="142" t="s">
        <v>30</v>
      </c>
      <c r="O78" s="142" t="s">
        <v>30</v>
      </c>
    </row>
    <row r="79" spans="3:15" s="14" customFormat="1" x14ac:dyDescent="0.25">
      <c r="C79" s="142" t="s">
        <v>30</v>
      </c>
      <c r="D79" s="142" t="s">
        <v>30</v>
      </c>
      <c r="N79" s="142" t="s">
        <v>30</v>
      </c>
      <c r="O79" s="142" t="s">
        <v>30</v>
      </c>
    </row>
    <row r="80" spans="3:15" s="14" customFormat="1" x14ac:dyDescent="0.25">
      <c r="C80" s="142" t="s">
        <v>30</v>
      </c>
      <c r="D80" s="142" t="s">
        <v>30</v>
      </c>
      <c r="N80" s="142" t="s">
        <v>30</v>
      </c>
      <c r="O80" s="142" t="s">
        <v>30</v>
      </c>
    </row>
    <row r="81" spans="3:15" s="14" customFormat="1" x14ac:dyDescent="0.25">
      <c r="C81" s="142" t="s">
        <v>30</v>
      </c>
      <c r="D81" s="142" t="s">
        <v>30</v>
      </c>
      <c r="N81" s="142" t="s">
        <v>30</v>
      </c>
      <c r="O81" s="142" t="s">
        <v>30</v>
      </c>
    </row>
    <row r="82" spans="3:15" s="14" customFormat="1" x14ac:dyDescent="0.25">
      <c r="C82" s="142" t="s">
        <v>30</v>
      </c>
      <c r="D82" s="142" t="s">
        <v>30</v>
      </c>
      <c r="N82" s="142" t="s">
        <v>30</v>
      </c>
      <c r="O82" s="142" t="s">
        <v>30</v>
      </c>
    </row>
    <row r="83" spans="3:15" s="14" customFormat="1" x14ac:dyDescent="0.25">
      <c r="C83" s="142" t="s">
        <v>30</v>
      </c>
      <c r="D83" s="142" t="s">
        <v>30</v>
      </c>
      <c r="N83" s="142" t="s">
        <v>30</v>
      </c>
      <c r="O83" s="142" t="s">
        <v>30</v>
      </c>
    </row>
    <row r="84" spans="3:15" s="14" customFormat="1" x14ac:dyDescent="0.25">
      <c r="C84" s="142" t="s">
        <v>30</v>
      </c>
      <c r="D84" s="142" t="s">
        <v>30</v>
      </c>
      <c r="N84" s="142" t="s">
        <v>30</v>
      </c>
      <c r="O84" s="142" t="s">
        <v>30</v>
      </c>
    </row>
    <row r="85" spans="3:15" s="14" customFormat="1" x14ac:dyDescent="0.25">
      <c r="C85" s="142" t="s">
        <v>30</v>
      </c>
      <c r="D85" s="142" t="s">
        <v>30</v>
      </c>
      <c r="N85" s="142" t="s">
        <v>30</v>
      </c>
      <c r="O85" s="142" t="s">
        <v>30</v>
      </c>
    </row>
    <row r="86" spans="3:15" s="14" customFormat="1" x14ac:dyDescent="0.25">
      <c r="C86" s="142" t="s">
        <v>30</v>
      </c>
      <c r="D86" s="142" t="s">
        <v>30</v>
      </c>
      <c r="N86" s="142" t="s">
        <v>30</v>
      </c>
      <c r="O86" s="142" t="s">
        <v>30</v>
      </c>
    </row>
    <row r="87" spans="3:15" s="14" customFormat="1" x14ac:dyDescent="0.25">
      <c r="C87" s="142" t="s">
        <v>30</v>
      </c>
      <c r="D87" s="142" t="s">
        <v>30</v>
      </c>
      <c r="N87" s="142" t="s">
        <v>30</v>
      </c>
      <c r="O87" s="142" t="s">
        <v>30</v>
      </c>
    </row>
    <row r="88" spans="3:15" s="14" customFormat="1" x14ac:dyDescent="0.25">
      <c r="C88" s="142" t="s">
        <v>30</v>
      </c>
      <c r="D88" s="142" t="s">
        <v>30</v>
      </c>
      <c r="N88" s="142" t="s">
        <v>30</v>
      </c>
      <c r="O88" s="142" t="s">
        <v>30</v>
      </c>
    </row>
    <row r="89" spans="3:15" s="14" customFormat="1" x14ac:dyDescent="0.25">
      <c r="C89" s="142" t="s">
        <v>30</v>
      </c>
      <c r="D89" s="142" t="s">
        <v>30</v>
      </c>
      <c r="N89" s="142" t="s">
        <v>30</v>
      </c>
      <c r="O89" s="142" t="s">
        <v>30</v>
      </c>
    </row>
    <row r="90" spans="3:15" s="14" customFormat="1" x14ac:dyDescent="0.25">
      <c r="C90" s="142" t="s">
        <v>30</v>
      </c>
      <c r="D90" s="142" t="s">
        <v>30</v>
      </c>
      <c r="N90" s="142" t="s">
        <v>30</v>
      </c>
      <c r="O90" s="142" t="s">
        <v>30</v>
      </c>
    </row>
    <row r="91" spans="3:15" s="14" customFormat="1" x14ac:dyDescent="0.25">
      <c r="C91" s="142" t="s">
        <v>30</v>
      </c>
      <c r="D91" s="142" t="s">
        <v>30</v>
      </c>
      <c r="N91" s="142" t="s">
        <v>30</v>
      </c>
      <c r="O91" s="142" t="s">
        <v>30</v>
      </c>
    </row>
    <row r="92" spans="3:15" s="14" customFormat="1" x14ac:dyDescent="0.25">
      <c r="C92" s="142" t="s">
        <v>30</v>
      </c>
      <c r="D92" s="142" t="s">
        <v>30</v>
      </c>
      <c r="N92" s="142" t="s">
        <v>30</v>
      </c>
      <c r="O92" s="142" t="s">
        <v>30</v>
      </c>
    </row>
    <row r="93" spans="3:15" s="14" customFormat="1" x14ac:dyDescent="0.25">
      <c r="C93" s="142" t="s">
        <v>30</v>
      </c>
      <c r="D93" s="142" t="s">
        <v>30</v>
      </c>
      <c r="N93" s="142" t="s">
        <v>30</v>
      </c>
      <c r="O93" s="142" t="s">
        <v>30</v>
      </c>
    </row>
    <row r="94" spans="3:15" s="14" customFormat="1" x14ac:dyDescent="0.25">
      <c r="C94" s="142" t="s">
        <v>30</v>
      </c>
      <c r="D94" s="142" t="s">
        <v>30</v>
      </c>
      <c r="N94" s="142" t="s">
        <v>30</v>
      </c>
      <c r="O94" s="142" t="s">
        <v>30</v>
      </c>
    </row>
    <row r="95" spans="3:15" s="14" customFormat="1" x14ac:dyDescent="0.25">
      <c r="C95" s="142" t="s">
        <v>30</v>
      </c>
      <c r="D95" s="142" t="s">
        <v>30</v>
      </c>
      <c r="N95" s="142" t="s">
        <v>30</v>
      </c>
      <c r="O95" s="142" t="s">
        <v>30</v>
      </c>
    </row>
    <row r="96" spans="3:15" s="14" customFormat="1" x14ac:dyDescent="0.25">
      <c r="C96" s="142" t="s">
        <v>30</v>
      </c>
      <c r="D96" s="142" t="s">
        <v>30</v>
      </c>
      <c r="N96" s="142" t="s">
        <v>30</v>
      </c>
      <c r="O96" s="142" t="s">
        <v>30</v>
      </c>
    </row>
    <row r="97" spans="3:15" s="14" customFormat="1" x14ac:dyDescent="0.25">
      <c r="C97" s="142" t="s">
        <v>30</v>
      </c>
      <c r="D97" s="142" t="s">
        <v>30</v>
      </c>
      <c r="N97" s="142" t="s">
        <v>30</v>
      </c>
      <c r="O97" s="142" t="s">
        <v>30</v>
      </c>
    </row>
    <row r="98" spans="3:15" s="14" customFormat="1" x14ac:dyDescent="0.25">
      <c r="C98" s="142" t="s">
        <v>30</v>
      </c>
      <c r="D98" s="142" t="s">
        <v>30</v>
      </c>
      <c r="N98" s="142" t="s">
        <v>30</v>
      </c>
      <c r="O98" s="142" t="s">
        <v>30</v>
      </c>
    </row>
    <row r="99" spans="3:15" s="14" customFormat="1" x14ac:dyDescent="0.25">
      <c r="C99" s="142" t="s">
        <v>30</v>
      </c>
      <c r="D99" s="142" t="s">
        <v>30</v>
      </c>
      <c r="N99" s="142" t="s">
        <v>30</v>
      </c>
      <c r="O99" s="142" t="s">
        <v>30</v>
      </c>
    </row>
    <row r="100" spans="3:15" s="14" customFormat="1" x14ac:dyDescent="0.25">
      <c r="C100" s="142" t="s">
        <v>30</v>
      </c>
      <c r="D100" s="142" t="s">
        <v>30</v>
      </c>
      <c r="N100" s="142" t="s">
        <v>30</v>
      </c>
      <c r="O100" s="142" t="s">
        <v>30</v>
      </c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7" width="7.7109375" style="49" customWidth="1"/>
    <col min="8" max="9" width="10.140625" style="49" customWidth="1"/>
    <col min="10" max="13" width="7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123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124</v>
      </c>
      <c r="F3" s="17" t="s">
        <v>125</v>
      </c>
      <c r="G3" s="17" t="s">
        <v>126</v>
      </c>
      <c r="H3" s="173" t="s">
        <v>127</v>
      </c>
      <c r="I3" s="174"/>
      <c r="J3" s="175"/>
      <c r="K3" s="17" t="s">
        <v>128</v>
      </c>
      <c r="L3" s="17" t="s">
        <v>129</v>
      </c>
      <c r="M3" s="17" t="s">
        <v>130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579159</v>
      </c>
      <c r="F4" s="72">
        <f t="shared" ref="F4:M4" si="0">F5+F8+F47</f>
        <v>591325</v>
      </c>
      <c r="G4" s="72">
        <f t="shared" si="0"/>
        <v>595425</v>
      </c>
      <c r="H4" s="73">
        <f t="shared" si="0"/>
        <v>667558</v>
      </c>
      <c r="I4" s="72">
        <f t="shared" si="0"/>
        <v>670171</v>
      </c>
      <c r="J4" s="74">
        <f t="shared" si="0"/>
        <v>673429</v>
      </c>
      <c r="K4" s="72">
        <f t="shared" si="0"/>
        <v>720425</v>
      </c>
      <c r="L4" s="72">
        <f t="shared" si="0"/>
        <v>733463</v>
      </c>
      <c r="M4" s="72">
        <f t="shared" si="0"/>
        <v>776634.92200000002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321486</v>
      </c>
      <c r="F5" s="100">
        <f t="shared" ref="F5:M5" si="1">SUM(F6:F7)</f>
        <v>368601</v>
      </c>
      <c r="G5" s="100">
        <f t="shared" si="1"/>
        <v>408205</v>
      </c>
      <c r="H5" s="101">
        <f t="shared" si="1"/>
        <v>437604</v>
      </c>
      <c r="I5" s="100">
        <f t="shared" si="1"/>
        <v>448410</v>
      </c>
      <c r="J5" s="102">
        <f t="shared" si="1"/>
        <v>440222</v>
      </c>
      <c r="K5" s="100">
        <f t="shared" si="1"/>
        <v>487148</v>
      </c>
      <c r="L5" s="100">
        <f t="shared" si="1"/>
        <v>517477</v>
      </c>
      <c r="M5" s="100">
        <f t="shared" si="1"/>
        <v>552225.2300000001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278374</v>
      </c>
      <c r="F6" s="79">
        <v>319113</v>
      </c>
      <c r="G6" s="79">
        <v>353673</v>
      </c>
      <c r="H6" s="80">
        <v>366917</v>
      </c>
      <c r="I6" s="79">
        <v>376923</v>
      </c>
      <c r="J6" s="81">
        <v>439496</v>
      </c>
      <c r="K6" s="79">
        <v>409307</v>
      </c>
      <c r="L6" s="79">
        <v>437278</v>
      </c>
      <c r="M6" s="79">
        <v>466475.72300000006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43112</v>
      </c>
      <c r="F7" s="93">
        <v>49488</v>
      </c>
      <c r="G7" s="93">
        <v>54532</v>
      </c>
      <c r="H7" s="94">
        <v>70687</v>
      </c>
      <c r="I7" s="93">
        <v>71487</v>
      </c>
      <c r="J7" s="95">
        <v>726</v>
      </c>
      <c r="K7" s="93">
        <v>77841</v>
      </c>
      <c r="L7" s="93">
        <v>80199</v>
      </c>
      <c r="M7" s="93">
        <v>85749.506999999998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257673</v>
      </c>
      <c r="F8" s="100">
        <f t="shared" ref="F8:M8" si="2">SUM(F9:F46)</f>
        <v>222724</v>
      </c>
      <c r="G8" s="100">
        <f t="shared" si="2"/>
        <v>187220</v>
      </c>
      <c r="H8" s="101">
        <f t="shared" si="2"/>
        <v>229954</v>
      </c>
      <c r="I8" s="100">
        <f t="shared" si="2"/>
        <v>221761</v>
      </c>
      <c r="J8" s="102">
        <f t="shared" si="2"/>
        <v>233207</v>
      </c>
      <c r="K8" s="100">
        <f t="shared" si="2"/>
        <v>233277</v>
      </c>
      <c r="L8" s="100">
        <f t="shared" si="2"/>
        <v>215986</v>
      </c>
      <c r="M8" s="100">
        <f t="shared" si="2"/>
        <v>224409.69199999998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368</v>
      </c>
      <c r="F9" s="79">
        <v>128</v>
      </c>
      <c r="G9" s="79">
        <v>1347</v>
      </c>
      <c r="H9" s="80">
        <v>421</v>
      </c>
      <c r="I9" s="79">
        <v>521</v>
      </c>
      <c r="J9" s="81">
        <v>1284</v>
      </c>
      <c r="K9" s="79">
        <v>1192</v>
      </c>
      <c r="L9" s="79">
        <v>620</v>
      </c>
      <c r="M9" s="79">
        <v>653.08299999999997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3476</v>
      </c>
      <c r="F10" s="86">
        <v>2512</v>
      </c>
      <c r="G10" s="86">
        <v>1672</v>
      </c>
      <c r="H10" s="87">
        <v>1817</v>
      </c>
      <c r="I10" s="86">
        <v>1817</v>
      </c>
      <c r="J10" s="88">
        <v>574</v>
      </c>
      <c r="K10" s="86">
        <v>1584</v>
      </c>
      <c r="L10" s="86">
        <v>1448</v>
      </c>
      <c r="M10" s="86">
        <v>1524.7440000000001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2820</v>
      </c>
      <c r="F11" s="86">
        <v>3202</v>
      </c>
      <c r="G11" s="86">
        <v>1452</v>
      </c>
      <c r="H11" s="87">
        <v>563</v>
      </c>
      <c r="I11" s="86">
        <v>1483</v>
      </c>
      <c r="J11" s="88">
        <v>1277</v>
      </c>
      <c r="K11" s="86">
        <v>940</v>
      </c>
      <c r="L11" s="86">
        <v>775</v>
      </c>
      <c r="M11" s="86">
        <v>816.09999999999991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3368</v>
      </c>
      <c r="F12" s="86">
        <v>2929</v>
      </c>
      <c r="G12" s="86">
        <v>3539</v>
      </c>
      <c r="H12" s="87">
        <v>3069</v>
      </c>
      <c r="I12" s="86">
        <v>4069</v>
      </c>
      <c r="J12" s="88">
        <v>5309</v>
      </c>
      <c r="K12" s="86">
        <v>3172</v>
      </c>
      <c r="L12" s="86">
        <v>3318</v>
      </c>
      <c r="M12" s="86">
        <v>3493.8539999999998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2056</v>
      </c>
      <c r="G13" s="86">
        <v>593</v>
      </c>
      <c r="H13" s="87">
        <v>0</v>
      </c>
      <c r="I13" s="86">
        <v>3000</v>
      </c>
      <c r="J13" s="88">
        <v>2774</v>
      </c>
      <c r="K13" s="86">
        <v>3000</v>
      </c>
      <c r="L13" s="86">
        <v>3500</v>
      </c>
      <c r="M13" s="86">
        <v>3685.5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2550</v>
      </c>
      <c r="F14" s="86">
        <v>2617</v>
      </c>
      <c r="G14" s="86">
        <v>3577</v>
      </c>
      <c r="H14" s="87">
        <v>2156</v>
      </c>
      <c r="I14" s="86">
        <v>2136</v>
      </c>
      <c r="J14" s="88">
        <v>2668</v>
      </c>
      <c r="K14" s="86">
        <v>2447</v>
      </c>
      <c r="L14" s="86">
        <v>2769</v>
      </c>
      <c r="M14" s="86">
        <v>2915.6669999999999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11123</v>
      </c>
      <c r="F15" s="86">
        <v>16608</v>
      </c>
      <c r="G15" s="86">
        <v>15756</v>
      </c>
      <c r="H15" s="87">
        <v>10688</v>
      </c>
      <c r="I15" s="86">
        <v>10688</v>
      </c>
      <c r="J15" s="88">
        <v>18110</v>
      </c>
      <c r="K15" s="86">
        <v>14416</v>
      </c>
      <c r="L15" s="86">
        <v>12376</v>
      </c>
      <c r="M15" s="86">
        <v>10008.947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1280</v>
      </c>
      <c r="F16" s="86">
        <v>979</v>
      </c>
      <c r="G16" s="86">
        <v>1109</v>
      </c>
      <c r="H16" s="87">
        <v>1672</v>
      </c>
      <c r="I16" s="86">
        <v>1672</v>
      </c>
      <c r="J16" s="88">
        <v>4741</v>
      </c>
      <c r="K16" s="86">
        <v>1987</v>
      </c>
      <c r="L16" s="86">
        <v>2069</v>
      </c>
      <c r="M16" s="86">
        <v>2178.6570000000002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991</v>
      </c>
      <c r="F17" s="86">
        <v>3320</v>
      </c>
      <c r="G17" s="86">
        <v>3951</v>
      </c>
      <c r="H17" s="87">
        <v>3570</v>
      </c>
      <c r="I17" s="86">
        <v>2535</v>
      </c>
      <c r="J17" s="88">
        <v>4495</v>
      </c>
      <c r="K17" s="86">
        <v>4067</v>
      </c>
      <c r="L17" s="86">
        <v>4254</v>
      </c>
      <c r="M17" s="86">
        <v>4479.4619999999995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26147</v>
      </c>
      <c r="F18" s="86">
        <v>29814</v>
      </c>
      <c r="G18" s="86">
        <v>20851</v>
      </c>
      <c r="H18" s="87">
        <v>29361</v>
      </c>
      <c r="I18" s="86">
        <v>30880</v>
      </c>
      <c r="J18" s="88">
        <v>13976</v>
      </c>
      <c r="K18" s="86">
        <v>21907</v>
      </c>
      <c r="L18" s="86">
        <v>16472</v>
      </c>
      <c r="M18" s="86">
        <v>17345.016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340</v>
      </c>
      <c r="F19" s="86">
        <v>673</v>
      </c>
      <c r="G19" s="86">
        <v>585</v>
      </c>
      <c r="H19" s="87">
        <v>467</v>
      </c>
      <c r="I19" s="86">
        <v>467</v>
      </c>
      <c r="J19" s="88">
        <v>432</v>
      </c>
      <c r="K19" s="86">
        <v>525</v>
      </c>
      <c r="L19" s="86">
        <v>549</v>
      </c>
      <c r="M19" s="86">
        <v>578.09699999999998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2911</v>
      </c>
      <c r="F21" s="86">
        <v>4487</v>
      </c>
      <c r="G21" s="86">
        <v>4407</v>
      </c>
      <c r="H21" s="87">
        <v>4121</v>
      </c>
      <c r="I21" s="86">
        <v>4121</v>
      </c>
      <c r="J21" s="88">
        <v>3591</v>
      </c>
      <c r="K21" s="86">
        <v>3263</v>
      </c>
      <c r="L21" s="86">
        <v>3413</v>
      </c>
      <c r="M21" s="86">
        <v>3593.8889999999997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67914</v>
      </c>
      <c r="F22" s="86">
        <v>2852</v>
      </c>
      <c r="G22" s="86">
        <v>7328</v>
      </c>
      <c r="H22" s="87">
        <v>10533</v>
      </c>
      <c r="I22" s="86">
        <v>12383</v>
      </c>
      <c r="J22" s="88">
        <v>17164</v>
      </c>
      <c r="K22" s="86">
        <v>32872</v>
      </c>
      <c r="L22" s="86">
        <v>5591</v>
      </c>
      <c r="M22" s="86">
        <v>5886.5649999999996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21411</v>
      </c>
      <c r="F23" s="86">
        <v>7811</v>
      </c>
      <c r="G23" s="86">
        <v>21858</v>
      </c>
      <c r="H23" s="87">
        <v>17089</v>
      </c>
      <c r="I23" s="86">
        <v>17689</v>
      </c>
      <c r="J23" s="88">
        <v>23091</v>
      </c>
      <c r="K23" s="86">
        <v>2429</v>
      </c>
      <c r="L23" s="86">
        <v>26598</v>
      </c>
      <c r="M23" s="86">
        <v>28007.694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40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7912</v>
      </c>
      <c r="F25" s="86">
        <v>8440</v>
      </c>
      <c r="G25" s="86">
        <v>6438</v>
      </c>
      <c r="H25" s="87">
        <v>9450</v>
      </c>
      <c r="I25" s="86">
        <v>9450</v>
      </c>
      <c r="J25" s="88">
        <v>9829</v>
      </c>
      <c r="K25" s="86">
        <v>6180</v>
      </c>
      <c r="L25" s="86">
        <v>6428</v>
      </c>
      <c r="M25" s="86">
        <v>6768.6839999999993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52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735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259</v>
      </c>
      <c r="F29" s="86">
        <v>271</v>
      </c>
      <c r="G29" s="86">
        <v>298</v>
      </c>
      <c r="H29" s="87">
        <v>461</v>
      </c>
      <c r="I29" s="86">
        <v>461</v>
      </c>
      <c r="J29" s="88">
        <v>0</v>
      </c>
      <c r="K29" s="86">
        <v>577</v>
      </c>
      <c r="L29" s="86">
        <v>550</v>
      </c>
      <c r="M29" s="86">
        <v>578.98399999999992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3036</v>
      </c>
      <c r="F30" s="86">
        <v>1011</v>
      </c>
      <c r="G30" s="86">
        <v>2122</v>
      </c>
      <c r="H30" s="87">
        <v>2016</v>
      </c>
      <c r="I30" s="86">
        <v>2735</v>
      </c>
      <c r="J30" s="88">
        <v>2352</v>
      </c>
      <c r="K30" s="86">
        <v>3773</v>
      </c>
      <c r="L30" s="86">
        <v>2206</v>
      </c>
      <c r="M30" s="86">
        <v>2322.9180000000001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85</v>
      </c>
      <c r="F31" s="86">
        <v>64</v>
      </c>
      <c r="G31" s="86">
        <v>121</v>
      </c>
      <c r="H31" s="87">
        <v>385</v>
      </c>
      <c r="I31" s="86">
        <v>385</v>
      </c>
      <c r="J31" s="88">
        <v>215</v>
      </c>
      <c r="K31" s="86">
        <v>404</v>
      </c>
      <c r="L31" s="86">
        <v>422</v>
      </c>
      <c r="M31" s="86">
        <v>444.36599999999993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1369</v>
      </c>
      <c r="F32" s="86">
        <v>1906</v>
      </c>
      <c r="G32" s="86">
        <v>348</v>
      </c>
      <c r="H32" s="87">
        <v>788</v>
      </c>
      <c r="I32" s="86">
        <v>788</v>
      </c>
      <c r="J32" s="88">
        <v>803</v>
      </c>
      <c r="K32" s="86">
        <v>819</v>
      </c>
      <c r="L32" s="86">
        <v>856</v>
      </c>
      <c r="M32" s="86">
        <v>900.899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795</v>
      </c>
      <c r="F33" s="86">
        <v>249</v>
      </c>
      <c r="G33" s="86">
        <v>306</v>
      </c>
      <c r="H33" s="87">
        <v>419</v>
      </c>
      <c r="I33" s="86">
        <v>419</v>
      </c>
      <c r="J33" s="88">
        <v>186</v>
      </c>
      <c r="K33" s="86">
        <v>440</v>
      </c>
      <c r="L33" s="86">
        <v>460</v>
      </c>
      <c r="M33" s="86">
        <v>484.37999999999994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2044</v>
      </c>
      <c r="F34" s="86">
        <v>1611</v>
      </c>
      <c r="G34" s="86">
        <v>1112</v>
      </c>
      <c r="H34" s="87">
        <v>4017</v>
      </c>
      <c r="I34" s="86">
        <v>4017</v>
      </c>
      <c r="J34" s="88">
        <v>1780</v>
      </c>
      <c r="K34" s="86">
        <v>4285</v>
      </c>
      <c r="L34" s="86">
        <v>3546</v>
      </c>
      <c r="M34" s="86">
        <v>3733.9380000000001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-100</v>
      </c>
      <c r="J36" s="88">
        <v>551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33825</v>
      </c>
      <c r="F37" s="86">
        <v>4511</v>
      </c>
      <c r="G37" s="86">
        <v>4158</v>
      </c>
      <c r="H37" s="87">
        <v>12412</v>
      </c>
      <c r="I37" s="86">
        <v>12412</v>
      </c>
      <c r="J37" s="88">
        <v>4704</v>
      </c>
      <c r="K37" s="86">
        <v>10290</v>
      </c>
      <c r="L37" s="86">
        <v>12545</v>
      </c>
      <c r="M37" s="86">
        <v>13209.519999999997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4644</v>
      </c>
      <c r="F38" s="86">
        <v>3966</v>
      </c>
      <c r="G38" s="86">
        <v>2445</v>
      </c>
      <c r="H38" s="87">
        <v>7107</v>
      </c>
      <c r="I38" s="86">
        <v>7007</v>
      </c>
      <c r="J38" s="88">
        <v>5647</v>
      </c>
      <c r="K38" s="86">
        <v>9719</v>
      </c>
      <c r="L38" s="86">
        <v>13016</v>
      </c>
      <c r="M38" s="86">
        <v>13706.593000000001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13392</v>
      </c>
      <c r="F39" s="86">
        <v>12859</v>
      </c>
      <c r="G39" s="86">
        <v>12123</v>
      </c>
      <c r="H39" s="87">
        <v>16936</v>
      </c>
      <c r="I39" s="86">
        <v>17736</v>
      </c>
      <c r="J39" s="88">
        <v>20897</v>
      </c>
      <c r="K39" s="86">
        <v>18585</v>
      </c>
      <c r="L39" s="86">
        <v>24438</v>
      </c>
      <c r="M39" s="86">
        <v>25732.992999999999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5693</v>
      </c>
      <c r="F40" s="86">
        <v>40047</v>
      </c>
      <c r="G40" s="86">
        <v>8990</v>
      </c>
      <c r="H40" s="87">
        <v>12935</v>
      </c>
      <c r="I40" s="86">
        <v>22065</v>
      </c>
      <c r="J40" s="88">
        <v>29619</v>
      </c>
      <c r="K40" s="86">
        <v>14458</v>
      </c>
      <c r="L40" s="86">
        <v>14843</v>
      </c>
      <c r="M40" s="86">
        <v>15629.285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114</v>
      </c>
      <c r="F41" s="86">
        <v>275</v>
      </c>
      <c r="G41" s="86">
        <v>332</v>
      </c>
      <c r="H41" s="87">
        <v>370</v>
      </c>
      <c r="I41" s="86">
        <v>370</v>
      </c>
      <c r="J41" s="88">
        <v>1317</v>
      </c>
      <c r="K41" s="86">
        <v>950</v>
      </c>
      <c r="L41" s="86">
        <v>471</v>
      </c>
      <c r="M41" s="86">
        <v>495.96299999999997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30946</v>
      </c>
      <c r="F42" s="86">
        <v>52019</v>
      </c>
      <c r="G42" s="86">
        <v>47420</v>
      </c>
      <c r="H42" s="87">
        <v>62982</v>
      </c>
      <c r="I42" s="86">
        <v>40706</v>
      </c>
      <c r="J42" s="88">
        <v>47036</v>
      </c>
      <c r="K42" s="86">
        <v>38004</v>
      </c>
      <c r="L42" s="86">
        <v>33045</v>
      </c>
      <c r="M42" s="86">
        <v>34796.768999999993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3769</v>
      </c>
      <c r="F43" s="86">
        <v>9027</v>
      </c>
      <c r="G43" s="86">
        <v>6562</v>
      </c>
      <c r="H43" s="87">
        <v>7031</v>
      </c>
      <c r="I43" s="86">
        <v>3031</v>
      </c>
      <c r="J43" s="88">
        <v>1317</v>
      </c>
      <c r="K43" s="86">
        <v>22421</v>
      </c>
      <c r="L43" s="86">
        <v>11178</v>
      </c>
      <c r="M43" s="86">
        <v>11770.864999999998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4245</v>
      </c>
      <c r="F44" s="86">
        <v>4226</v>
      </c>
      <c r="G44" s="86">
        <v>5222</v>
      </c>
      <c r="H44" s="87">
        <v>3649</v>
      </c>
      <c r="I44" s="86">
        <v>3649</v>
      </c>
      <c r="J44" s="88">
        <v>4697</v>
      </c>
      <c r="K44" s="86">
        <v>4209</v>
      </c>
      <c r="L44" s="86">
        <v>4304</v>
      </c>
      <c r="M44" s="86">
        <v>4531.2530000000006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846</v>
      </c>
      <c r="F45" s="86">
        <v>1878</v>
      </c>
      <c r="G45" s="86">
        <v>1140</v>
      </c>
      <c r="H45" s="87">
        <v>3046</v>
      </c>
      <c r="I45" s="86">
        <v>2846</v>
      </c>
      <c r="J45" s="88">
        <v>1903</v>
      </c>
      <c r="K45" s="86">
        <v>3686</v>
      </c>
      <c r="L45" s="86">
        <v>3428</v>
      </c>
      <c r="M45" s="86">
        <v>3610.6130000000003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376</v>
      </c>
      <c r="G46" s="93">
        <v>18</v>
      </c>
      <c r="H46" s="94">
        <v>423</v>
      </c>
      <c r="I46" s="93">
        <v>323</v>
      </c>
      <c r="J46" s="95">
        <v>81</v>
      </c>
      <c r="K46" s="93">
        <v>676</v>
      </c>
      <c r="L46" s="93">
        <v>498</v>
      </c>
      <c r="M46" s="93">
        <v>524.39400000000001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106083</v>
      </c>
      <c r="F51" s="72">
        <f t="shared" ref="F51:M51" si="4">F52+F59+F62+F63+F64+F72+F73</f>
        <v>258495</v>
      </c>
      <c r="G51" s="72">
        <f t="shared" si="4"/>
        <v>271117</v>
      </c>
      <c r="H51" s="73">
        <f t="shared" si="4"/>
        <v>324392</v>
      </c>
      <c r="I51" s="72">
        <f t="shared" si="4"/>
        <v>285396</v>
      </c>
      <c r="J51" s="74">
        <f t="shared" si="4"/>
        <v>284166</v>
      </c>
      <c r="K51" s="72">
        <f t="shared" si="4"/>
        <v>299139</v>
      </c>
      <c r="L51" s="72">
        <f t="shared" si="4"/>
        <v>325409</v>
      </c>
      <c r="M51" s="72">
        <f t="shared" si="4"/>
        <v>353960.446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130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100">
        <f>SUM(E57:E58)</f>
        <v>0</v>
      </c>
      <c r="F56" s="100">
        <f t="shared" ref="F56:M56" si="7">SUM(F57:F58)</f>
        <v>130</v>
      </c>
      <c r="G56" s="100">
        <f t="shared" si="7"/>
        <v>0</v>
      </c>
      <c r="H56" s="101">
        <f t="shared" si="7"/>
        <v>0</v>
      </c>
      <c r="I56" s="100">
        <f t="shared" si="7"/>
        <v>0</v>
      </c>
      <c r="J56" s="102">
        <f t="shared" si="7"/>
        <v>0</v>
      </c>
      <c r="K56" s="100">
        <f t="shared" si="7"/>
        <v>0</v>
      </c>
      <c r="L56" s="100">
        <f t="shared" si="7"/>
        <v>0</v>
      </c>
      <c r="M56" s="100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130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1356</v>
      </c>
      <c r="I59" s="100">
        <f t="shared" si="8"/>
        <v>1356</v>
      </c>
      <c r="J59" s="102">
        <f t="shared" si="8"/>
        <v>1356</v>
      </c>
      <c r="K59" s="100">
        <f t="shared" si="8"/>
        <v>1500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1356</v>
      </c>
      <c r="I60" s="79">
        <v>1356</v>
      </c>
      <c r="J60" s="81">
        <v>1356</v>
      </c>
      <c r="K60" s="79">
        <v>1500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9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7500</v>
      </c>
      <c r="H64" s="94">
        <f t="shared" si="9"/>
        <v>20000</v>
      </c>
      <c r="I64" s="93">
        <f t="shared" si="9"/>
        <v>5500</v>
      </c>
      <c r="J64" s="95">
        <f t="shared" si="9"/>
        <v>712</v>
      </c>
      <c r="K64" s="93">
        <f t="shared" si="9"/>
        <v>4000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7500</v>
      </c>
      <c r="H65" s="101">
        <f t="shared" si="10"/>
        <v>0</v>
      </c>
      <c r="I65" s="100">
        <f t="shared" si="10"/>
        <v>5500</v>
      </c>
      <c r="J65" s="102">
        <f t="shared" si="10"/>
        <v>0</v>
      </c>
      <c r="K65" s="100">
        <f t="shared" si="10"/>
        <v>4000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7500</v>
      </c>
      <c r="H67" s="94">
        <v>0</v>
      </c>
      <c r="I67" s="93">
        <v>5500</v>
      </c>
      <c r="J67" s="95">
        <v>0</v>
      </c>
      <c r="K67" s="93">
        <v>4000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20000</v>
      </c>
      <c r="I68" s="86">
        <f t="shared" si="11"/>
        <v>0</v>
      </c>
      <c r="J68" s="88">
        <f t="shared" si="11"/>
        <v>712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20000</v>
      </c>
      <c r="I70" s="93">
        <v>0</v>
      </c>
      <c r="J70" s="95">
        <v>712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106083</v>
      </c>
      <c r="F73" s="86">
        <f t="shared" ref="F73:M73" si="12">SUM(F74:F75)</f>
        <v>258365</v>
      </c>
      <c r="G73" s="86">
        <f t="shared" si="12"/>
        <v>263617</v>
      </c>
      <c r="H73" s="87">
        <f t="shared" si="12"/>
        <v>303036</v>
      </c>
      <c r="I73" s="86">
        <f t="shared" si="12"/>
        <v>278540</v>
      </c>
      <c r="J73" s="88">
        <f t="shared" si="12"/>
        <v>282098</v>
      </c>
      <c r="K73" s="86">
        <f t="shared" si="12"/>
        <v>293639</v>
      </c>
      <c r="L73" s="86">
        <f t="shared" si="12"/>
        <v>325409</v>
      </c>
      <c r="M73" s="86">
        <f t="shared" si="12"/>
        <v>353960.446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4257</v>
      </c>
      <c r="F74" s="79">
        <v>7712</v>
      </c>
      <c r="G74" s="79">
        <v>1977</v>
      </c>
      <c r="H74" s="80">
        <v>1829</v>
      </c>
      <c r="I74" s="79">
        <v>3669</v>
      </c>
      <c r="J74" s="81">
        <v>3256</v>
      </c>
      <c r="K74" s="79">
        <v>3170</v>
      </c>
      <c r="L74" s="79">
        <v>2793</v>
      </c>
      <c r="M74" s="79">
        <v>2941.029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101826</v>
      </c>
      <c r="F75" s="93">
        <v>250653</v>
      </c>
      <c r="G75" s="93">
        <v>261640</v>
      </c>
      <c r="H75" s="94">
        <v>301207</v>
      </c>
      <c r="I75" s="93">
        <v>274871</v>
      </c>
      <c r="J75" s="95">
        <v>278842</v>
      </c>
      <c r="K75" s="93">
        <v>290469</v>
      </c>
      <c r="L75" s="93">
        <v>322616</v>
      </c>
      <c r="M75" s="93">
        <v>351019.41700000002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20510</v>
      </c>
      <c r="F77" s="72">
        <f t="shared" ref="F77:M77" si="13">F78+F81+F84+F85+F86+F87+F88</f>
        <v>101778</v>
      </c>
      <c r="G77" s="72">
        <f t="shared" si="13"/>
        <v>92411</v>
      </c>
      <c r="H77" s="73">
        <f t="shared" si="13"/>
        <v>32823</v>
      </c>
      <c r="I77" s="72">
        <f t="shared" si="13"/>
        <v>37608</v>
      </c>
      <c r="J77" s="74">
        <f t="shared" si="13"/>
        <v>38231</v>
      </c>
      <c r="K77" s="72">
        <f t="shared" si="13"/>
        <v>51840</v>
      </c>
      <c r="L77" s="72">
        <f t="shared" si="13"/>
        <v>32728</v>
      </c>
      <c r="M77" s="72">
        <f t="shared" si="13"/>
        <v>34462.686999999998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3939</v>
      </c>
      <c r="F78" s="100">
        <f t="shared" ref="F78:M78" si="14">SUM(F79:F80)</f>
        <v>30237</v>
      </c>
      <c r="G78" s="100">
        <f t="shared" si="14"/>
        <v>48902</v>
      </c>
      <c r="H78" s="101">
        <f t="shared" si="14"/>
        <v>8965</v>
      </c>
      <c r="I78" s="100">
        <f t="shared" si="14"/>
        <v>11031</v>
      </c>
      <c r="J78" s="102">
        <f t="shared" si="14"/>
        <v>11974</v>
      </c>
      <c r="K78" s="100">
        <f t="shared" si="14"/>
        <v>49632</v>
      </c>
      <c r="L78" s="100">
        <f t="shared" si="14"/>
        <v>30417</v>
      </c>
      <c r="M78" s="100">
        <f t="shared" si="14"/>
        <v>32029.100999999999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-134</v>
      </c>
      <c r="J79" s="81">
        <v>0</v>
      </c>
      <c r="K79" s="79">
        <v>29325</v>
      </c>
      <c r="L79" s="79">
        <v>28458</v>
      </c>
      <c r="M79" s="79">
        <v>29966.273999999998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3939</v>
      </c>
      <c r="F80" s="93">
        <v>30237</v>
      </c>
      <c r="G80" s="93">
        <v>48902</v>
      </c>
      <c r="H80" s="94">
        <v>8965</v>
      </c>
      <c r="I80" s="93">
        <v>11165</v>
      </c>
      <c r="J80" s="95">
        <v>11974</v>
      </c>
      <c r="K80" s="93">
        <v>20307</v>
      </c>
      <c r="L80" s="93">
        <v>1959</v>
      </c>
      <c r="M80" s="93">
        <v>2062.8269999999998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16571</v>
      </c>
      <c r="F81" s="86">
        <f t="shared" ref="F81:M81" si="15">SUM(F82:F83)</f>
        <v>71223</v>
      </c>
      <c r="G81" s="86">
        <f t="shared" si="15"/>
        <v>13319</v>
      </c>
      <c r="H81" s="87">
        <f t="shared" si="15"/>
        <v>1825</v>
      </c>
      <c r="I81" s="86">
        <f t="shared" si="15"/>
        <v>4531</v>
      </c>
      <c r="J81" s="88">
        <f t="shared" si="15"/>
        <v>4281</v>
      </c>
      <c r="K81" s="86">
        <f t="shared" si="15"/>
        <v>2208</v>
      </c>
      <c r="L81" s="86">
        <f t="shared" si="15"/>
        <v>2311</v>
      </c>
      <c r="M81" s="86">
        <f t="shared" si="15"/>
        <v>2433.5859999999998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1000</v>
      </c>
      <c r="J82" s="81">
        <v>0</v>
      </c>
      <c r="K82" s="79">
        <v>1260</v>
      </c>
      <c r="L82" s="79">
        <v>1318</v>
      </c>
      <c r="M82" s="79">
        <v>1387.8539999999998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16571</v>
      </c>
      <c r="F83" s="93">
        <v>71223</v>
      </c>
      <c r="G83" s="93">
        <v>13319</v>
      </c>
      <c r="H83" s="94">
        <v>1825</v>
      </c>
      <c r="I83" s="93">
        <v>3531</v>
      </c>
      <c r="J83" s="95">
        <v>4281</v>
      </c>
      <c r="K83" s="93">
        <v>948</v>
      </c>
      <c r="L83" s="93">
        <v>993</v>
      </c>
      <c r="M83" s="93">
        <v>1045.732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17</v>
      </c>
      <c r="G86" s="86">
        <v>0</v>
      </c>
      <c r="H86" s="87">
        <v>0</v>
      </c>
      <c r="I86" s="86">
        <v>50</v>
      </c>
      <c r="J86" s="88">
        <v>50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30190</v>
      </c>
      <c r="H87" s="87">
        <v>21000</v>
      </c>
      <c r="I87" s="86">
        <v>21300</v>
      </c>
      <c r="J87" s="88">
        <v>21300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301</v>
      </c>
      <c r="G88" s="86">
        <v>0</v>
      </c>
      <c r="H88" s="87">
        <v>1033</v>
      </c>
      <c r="I88" s="86">
        <v>696</v>
      </c>
      <c r="J88" s="88">
        <v>626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627</v>
      </c>
      <c r="F90" s="72">
        <v>5</v>
      </c>
      <c r="G90" s="72">
        <v>0</v>
      </c>
      <c r="H90" s="73">
        <v>2830</v>
      </c>
      <c r="I90" s="72">
        <v>2830</v>
      </c>
      <c r="J90" s="74">
        <v>2830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706379</v>
      </c>
      <c r="F92" s="46">
        <f t="shared" ref="F92:M92" si="16">F4+F51+F77+F90</f>
        <v>951603</v>
      </c>
      <c r="G92" s="46">
        <f t="shared" si="16"/>
        <v>958953</v>
      </c>
      <c r="H92" s="47">
        <f t="shared" si="16"/>
        <v>1027603</v>
      </c>
      <c r="I92" s="46">
        <f t="shared" si="16"/>
        <v>996005</v>
      </c>
      <c r="J92" s="48">
        <f t="shared" si="16"/>
        <v>998656</v>
      </c>
      <c r="K92" s="46">
        <f t="shared" si="16"/>
        <v>1071404</v>
      </c>
      <c r="L92" s="46">
        <f t="shared" si="16"/>
        <v>1091600</v>
      </c>
      <c r="M92" s="46">
        <f t="shared" si="16"/>
        <v>1165058.0549999999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190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124</v>
      </c>
      <c r="F3" s="17" t="s">
        <v>125</v>
      </c>
      <c r="G3" s="17" t="s">
        <v>126</v>
      </c>
      <c r="H3" s="173" t="s">
        <v>127</v>
      </c>
      <c r="I3" s="174"/>
      <c r="J3" s="175"/>
      <c r="K3" s="17" t="s">
        <v>128</v>
      </c>
      <c r="L3" s="17" t="s">
        <v>129</v>
      </c>
      <c r="M3" s="17" t="s">
        <v>130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104191</v>
      </c>
      <c r="F4" s="72">
        <f t="shared" ref="F4:M4" si="0">F5+F8+F47</f>
        <v>126098</v>
      </c>
      <c r="G4" s="72">
        <f t="shared" si="0"/>
        <v>123209</v>
      </c>
      <c r="H4" s="73">
        <f t="shared" si="0"/>
        <v>120987</v>
      </c>
      <c r="I4" s="72">
        <f t="shared" si="0"/>
        <v>109396</v>
      </c>
      <c r="J4" s="74">
        <f t="shared" si="0"/>
        <v>106567</v>
      </c>
      <c r="K4" s="72">
        <f t="shared" si="0"/>
        <v>128341</v>
      </c>
      <c r="L4" s="72">
        <f t="shared" si="0"/>
        <v>126236</v>
      </c>
      <c r="M4" s="72">
        <f t="shared" si="0"/>
        <v>134086.50799999997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53755</v>
      </c>
      <c r="F5" s="100">
        <f t="shared" ref="F5:M5" si="1">SUM(F6:F7)</f>
        <v>60945</v>
      </c>
      <c r="G5" s="100">
        <f t="shared" si="1"/>
        <v>64866</v>
      </c>
      <c r="H5" s="101">
        <f t="shared" si="1"/>
        <v>78818</v>
      </c>
      <c r="I5" s="100">
        <f t="shared" si="1"/>
        <v>75621</v>
      </c>
      <c r="J5" s="102">
        <f t="shared" si="1"/>
        <v>73029</v>
      </c>
      <c r="K5" s="100">
        <f t="shared" si="1"/>
        <v>84368</v>
      </c>
      <c r="L5" s="100">
        <f t="shared" si="1"/>
        <v>86268</v>
      </c>
      <c r="M5" s="100">
        <f t="shared" si="1"/>
        <v>92000.203999999983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47113</v>
      </c>
      <c r="F6" s="79">
        <v>53394</v>
      </c>
      <c r="G6" s="79">
        <v>56884</v>
      </c>
      <c r="H6" s="80">
        <v>64600</v>
      </c>
      <c r="I6" s="79">
        <v>61403</v>
      </c>
      <c r="J6" s="81">
        <v>72303</v>
      </c>
      <c r="K6" s="79">
        <v>68674</v>
      </c>
      <c r="L6" s="79">
        <v>70025</v>
      </c>
      <c r="M6" s="79">
        <v>74654.324999999983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6642</v>
      </c>
      <c r="F7" s="93">
        <v>7551</v>
      </c>
      <c r="G7" s="93">
        <v>7982</v>
      </c>
      <c r="H7" s="94">
        <v>14218</v>
      </c>
      <c r="I7" s="93">
        <v>14218</v>
      </c>
      <c r="J7" s="95">
        <v>726</v>
      </c>
      <c r="K7" s="93">
        <v>15694</v>
      </c>
      <c r="L7" s="93">
        <v>16243</v>
      </c>
      <c r="M7" s="93">
        <v>17345.879000000001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50436</v>
      </c>
      <c r="F8" s="100">
        <f t="shared" ref="F8:M8" si="2">SUM(F9:F46)</f>
        <v>65153</v>
      </c>
      <c r="G8" s="100">
        <f t="shared" si="2"/>
        <v>58343</v>
      </c>
      <c r="H8" s="101">
        <f t="shared" si="2"/>
        <v>42169</v>
      </c>
      <c r="I8" s="100">
        <f t="shared" si="2"/>
        <v>33775</v>
      </c>
      <c r="J8" s="102">
        <f t="shared" si="2"/>
        <v>33538</v>
      </c>
      <c r="K8" s="100">
        <f t="shared" si="2"/>
        <v>43973</v>
      </c>
      <c r="L8" s="100">
        <f t="shared" si="2"/>
        <v>39968</v>
      </c>
      <c r="M8" s="100">
        <f t="shared" si="2"/>
        <v>42086.303999999996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143</v>
      </c>
      <c r="F9" s="79">
        <v>66</v>
      </c>
      <c r="G9" s="79">
        <v>582</v>
      </c>
      <c r="H9" s="80">
        <v>199</v>
      </c>
      <c r="I9" s="79">
        <v>299</v>
      </c>
      <c r="J9" s="81">
        <v>482</v>
      </c>
      <c r="K9" s="79">
        <v>459</v>
      </c>
      <c r="L9" s="79">
        <v>376</v>
      </c>
      <c r="M9" s="79">
        <v>395.928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3205</v>
      </c>
      <c r="F10" s="86">
        <v>2278</v>
      </c>
      <c r="G10" s="86">
        <v>1373</v>
      </c>
      <c r="H10" s="87">
        <v>1710</v>
      </c>
      <c r="I10" s="86">
        <v>1710</v>
      </c>
      <c r="J10" s="88">
        <v>506</v>
      </c>
      <c r="K10" s="86">
        <v>1272</v>
      </c>
      <c r="L10" s="86">
        <v>1331</v>
      </c>
      <c r="M10" s="86">
        <v>1401.5430000000001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608</v>
      </c>
      <c r="F11" s="86">
        <v>367</v>
      </c>
      <c r="G11" s="86">
        <v>540</v>
      </c>
      <c r="H11" s="87">
        <v>221</v>
      </c>
      <c r="I11" s="86">
        <v>221</v>
      </c>
      <c r="J11" s="88">
        <v>475</v>
      </c>
      <c r="K11" s="86">
        <v>233</v>
      </c>
      <c r="L11" s="86">
        <v>244</v>
      </c>
      <c r="M11" s="86">
        <v>256.93200000000002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3368</v>
      </c>
      <c r="F12" s="86">
        <v>2929</v>
      </c>
      <c r="G12" s="86">
        <v>3468</v>
      </c>
      <c r="H12" s="87">
        <v>3069</v>
      </c>
      <c r="I12" s="86">
        <v>4069</v>
      </c>
      <c r="J12" s="88">
        <v>5289</v>
      </c>
      <c r="K12" s="86">
        <v>3172</v>
      </c>
      <c r="L12" s="86">
        <v>3318</v>
      </c>
      <c r="M12" s="86">
        <v>3493.8539999999998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609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576</v>
      </c>
      <c r="F14" s="86">
        <v>873</v>
      </c>
      <c r="G14" s="86">
        <v>845</v>
      </c>
      <c r="H14" s="87">
        <v>1118</v>
      </c>
      <c r="I14" s="86">
        <v>1198</v>
      </c>
      <c r="J14" s="88">
        <v>764</v>
      </c>
      <c r="K14" s="86">
        <v>841</v>
      </c>
      <c r="L14" s="86">
        <v>1298</v>
      </c>
      <c r="M14" s="86">
        <v>1366.7939999999999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7482</v>
      </c>
      <c r="F15" s="86">
        <v>12656</v>
      </c>
      <c r="G15" s="86">
        <v>13424</v>
      </c>
      <c r="H15" s="87">
        <v>351</v>
      </c>
      <c r="I15" s="86">
        <v>351</v>
      </c>
      <c r="J15" s="88">
        <v>1246</v>
      </c>
      <c r="K15" s="86">
        <v>638</v>
      </c>
      <c r="L15" s="86">
        <v>406</v>
      </c>
      <c r="M15" s="86">
        <v>427.51799999999992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592</v>
      </c>
      <c r="F16" s="86">
        <v>534</v>
      </c>
      <c r="G16" s="86">
        <v>696</v>
      </c>
      <c r="H16" s="87">
        <v>1350</v>
      </c>
      <c r="I16" s="86">
        <v>1350</v>
      </c>
      <c r="J16" s="88">
        <v>1236</v>
      </c>
      <c r="K16" s="86">
        <v>1418</v>
      </c>
      <c r="L16" s="86">
        <v>1484</v>
      </c>
      <c r="M16" s="86">
        <v>1562.652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991</v>
      </c>
      <c r="F17" s="86">
        <v>3301</v>
      </c>
      <c r="G17" s="86">
        <v>3951</v>
      </c>
      <c r="H17" s="87">
        <v>3570</v>
      </c>
      <c r="I17" s="86">
        <v>2535</v>
      </c>
      <c r="J17" s="88">
        <v>3227</v>
      </c>
      <c r="K17" s="86">
        <v>4067</v>
      </c>
      <c r="L17" s="86">
        <v>4254</v>
      </c>
      <c r="M17" s="86">
        <v>4479.4619999999995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2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2911</v>
      </c>
      <c r="F21" s="86">
        <v>4487</v>
      </c>
      <c r="G21" s="86">
        <v>4407</v>
      </c>
      <c r="H21" s="87">
        <v>4121</v>
      </c>
      <c r="I21" s="86">
        <v>4121</v>
      </c>
      <c r="J21" s="88">
        <v>3121</v>
      </c>
      <c r="K21" s="86">
        <v>3263</v>
      </c>
      <c r="L21" s="86">
        <v>3413</v>
      </c>
      <c r="M21" s="86">
        <v>3593.8889999999997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831</v>
      </c>
      <c r="F22" s="86">
        <v>479</v>
      </c>
      <c r="G22" s="86">
        <v>267</v>
      </c>
      <c r="H22" s="87">
        <v>1360</v>
      </c>
      <c r="I22" s="86">
        <v>1360</v>
      </c>
      <c r="J22" s="88">
        <v>517</v>
      </c>
      <c r="K22" s="86">
        <v>3976</v>
      </c>
      <c r="L22" s="86">
        <v>1198</v>
      </c>
      <c r="M22" s="86">
        <v>1261.4939999999999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573</v>
      </c>
      <c r="F23" s="86">
        <v>300</v>
      </c>
      <c r="G23" s="86">
        <v>437</v>
      </c>
      <c r="H23" s="87">
        <v>923</v>
      </c>
      <c r="I23" s="86">
        <v>923</v>
      </c>
      <c r="J23" s="88">
        <v>601</v>
      </c>
      <c r="K23" s="86">
        <v>444</v>
      </c>
      <c r="L23" s="86">
        <v>464</v>
      </c>
      <c r="M23" s="86">
        <v>488.59199999999998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7674</v>
      </c>
      <c r="F25" s="86">
        <v>8433</v>
      </c>
      <c r="G25" s="86">
        <v>6582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6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111</v>
      </c>
      <c r="F29" s="86">
        <v>162</v>
      </c>
      <c r="G29" s="86">
        <v>50</v>
      </c>
      <c r="H29" s="87">
        <v>241</v>
      </c>
      <c r="I29" s="86">
        <v>241</v>
      </c>
      <c r="J29" s="88">
        <v>0</v>
      </c>
      <c r="K29" s="86">
        <v>304</v>
      </c>
      <c r="L29" s="86">
        <v>265</v>
      </c>
      <c r="M29" s="86">
        <v>279.04499999999996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1744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5</v>
      </c>
      <c r="F32" s="86">
        <v>14</v>
      </c>
      <c r="G32" s="86">
        <v>0</v>
      </c>
      <c r="H32" s="87">
        <v>0</v>
      </c>
      <c r="I32" s="86">
        <v>0</v>
      </c>
      <c r="J32" s="88">
        <v>164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81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16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377</v>
      </c>
      <c r="F37" s="86">
        <v>198</v>
      </c>
      <c r="G37" s="86">
        <v>584</v>
      </c>
      <c r="H37" s="87">
        <v>3313</v>
      </c>
      <c r="I37" s="86">
        <v>3313</v>
      </c>
      <c r="J37" s="88">
        <v>2048</v>
      </c>
      <c r="K37" s="86">
        <v>1942</v>
      </c>
      <c r="L37" s="86">
        <v>2032</v>
      </c>
      <c r="M37" s="86">
        <v>2139.6959999999999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2174</v>
      </c>
      <c r="F38" s="86">
        <v>2043</v>
      </c>
      <c r="G38" s="86">
        <v>1155</v>
      </c>
      <c r="H38" s="87">
        <v>370</v>
      </c>
      <c r="I38" s="86">
        <v>370</v>
      </c>
      <c r="J38" s="88">
        <v>1666</v>
      </c>
      <c r="K38" s="86">
        <v>389</v>
      </c>
      <c r="L38" s="86">
        <v>407</v>
      </c>
      <c r="M38" s="86">
        <v>428.57099999999997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5521</v>
      </c>
      <c r="F39" s="86">
        <v>4460</v>
      </c>
      <c r="G39" s="86">
        <v>4096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1403</v>
      </c>
      <c r="F40" s="86">
        <v>4434</v>
      </c>
      <c r="G40" s="86">
        <v>2235</v>
      </c>
      <c r="H40" s="87">
        <v>4539</v>
      </c>
      <c r="I40" s="86">
        <v>4539</v>
      </c>
      <c r="J40" s="88">
        <v>1780</v>
      </c>
      <c r="K40" s="86">
        <v>3582</v>
      </c>
      <c r="L40" s="86">
        <v>3747</v>
      </c>
      <c r="M40" s="86">
        <v>3945.5909999999999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37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6738</v>
      </c>
      <c r="F42" s="86">
        <v>9930</v>
      </c>
      <c r="G42" s="86">
        <v>8432</v>
      </c>
      <c r="H42" s="87">
        <v>10408</v>
      </c>
      <c r="I42" s="86">
        <v>4369</v>
      </c>
      <c r="J42" s="88">
        <v>8377</v>
      </c>
      <c r="K42" s="86">
        <v>5043</v>
      </c>
      <c r="L42" s="86">
        <v>5359</v>
      </c>
      <c r="M42" s="86">
        <v>5643.027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1389</v>
      </c>
      <c r="F43" s="86">
        <v>2445</v>
      </c>
      <c r="G43" s="86">
        <v>1357</v>
      </c>
      <c r="H43" s="87">
        <v>3714</v>
      </c>
      <c r="I43" s="86">
        <v>1214</v>
      </c>
      <c r="J43" s="88">
        <v>347</v>
      </c>
      <c r="K43" s="86">
        <v>11254</v>
      </c>
      <c r="L43" s="86">
        <v>8618</v>
      </c>
      <c r="M43" s="86">
        <v>9074.753999999999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3189</v>
      </c>
      <c r="F44" s="86">
        <v>2762</v>
      </c>
      <c r="G44" s="86">
        <v>1563</v>
      </c>
      <c r="H44" s="87">
        <v>660</v>
      </c>
      <c r="I44" s="86">
        <v>660</v>
      </c>
      <c r="J44" s="88">
        <v>1113</v>
      </c>
      <c r="K44" s="86">
        <v>693</v>
      </c>
      <c r="L44" s="86">
        <v>725</v>
      </c>
      <c r="M44" s="86">
        <v>763.42499999999995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575</v>
      </c>
      <c r="F45" s="86">
        <v>906</v>
      </c>
      <c r="G45" s="86">
        <v>553</v>
      </c>
      <c r="H45" s="87">
        <v>932</v>
      </c>
      <c r="I45" s="86">
        <v>932</v>
      </c>
      <c r="J45" s="88">
        <v>545</v>
      </c>
      <c r="K45" s="86">
        <v>983</v>
      </c>
      <c r="L45" s="86">
        <v>1029</v>
      </c>
      <c r="M45" s="86">
        <v>1083.537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369</v>
      </c>
      <c r="G46" s="93">
        <v>0</v>
      </c>
      <c r="H46" s="94">
        <v>0</v>
      </c>
      <c r="I46" s="93">
        <v>0</v>
      </c>
      <c r="J46" s="95">
        <v>12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3385</v>
      </c>
      <c r="F51" s="72">
        <f t="shared" ref="F51:M51" si="4">F52+F59+F62+F63+F64+F72+F73</f>
        <v>6784</v>
      </c>
      <c r="G51" s="72">
        <f t="shared" si="4"/>
        <v>2097</v>
      </c>
      <c r="H51" s="73">
        <f t="shared" si="4"/>
        <v>3185</v>
      </c>
      <c r="I51" s="72">
        <f t="shared" si="4"/>
        <v>5025</v>
      </c>
      <c r="J51" s="74">
        <f t="shared" si="4"/>
        <v>4419</v>
      </c>
      <c r="K51" s="72">
        <f t="shared" si="4"/>
        <v>4670</v>
      </c>
      <c r="L51" s="72">
        <f t="shared" si="4"/>
        <v>2793</v>
      </c>
      <c r="M51" s="72">
        <f t="shared" si="4"/>
        <v>2941.029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130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130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130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1356</v>
      </c>
      <c r="I59" s="100">
        <f t="shared" si="8"/>
        <v>1356</v>
      </c>
      <c r="J59" s="102">
        <f t="shared" si="8"/>
        <v>1356</v>
      </c>
      <c r="K59" s="100">
        <f t="shared" si="8"/>
        <v>1500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1356</v>
      </c>
      <c r="I60" s="79">
        <v>1356</v>
      </c>
      <c r="J60" s="81">
        <v>1356</v>
      </c>
      <c r="K60" s="79">
        <v>1500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3385</v>
      </c>
      <c r="F73" s="86">
        <f t="shared" ref="F73:M73" si="12">SUM(F74:F75)</f>
        <v>6654</v>
      </c>
      <c r="G73" s="86">
        <f t="shared" si="12"/>
        <v>2097</v>
      </c>
      <c r="H73" s="87">
        <f t="shared" si="12"/>
        <v>1829</v>
      </c>
      <c r="I73" s="86">
        <f t="shared" si="12"/>
        <v>3669</v>
      </c>
      <c r="J73" s="88">
        <f t="shared" si="12"/>
        <v>3063</v>
      </c>
      <c r="K73" s="86">
        <f t="shared" si="12"/>
        <v>3170</v>
      </c>
      <c r="L73" s="86">
        <f t="shared" si="12"/>
        <v>2793</v>
      </c>
      <c r="M73" s="86">
        <f t="shared" si="12"/>
        <v>2941.029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3385</v>
      </c>
      <c r="F74" s="79">
        <v>6654</v>
      </c>
      <c r="G74" s="79">
        <v>1977</v>
      </c>
      <c r="H74" s="80">
        <v>1829</v>
      </c>
      <c r="I74" s="79">
        <v>3669</v>
      </c>
      <c r="J74" s="81">
        <v>3023</v>
      </c>
      <c r="K74" s="79">
        <v>3170</v>
      </c>
      <c r="L74" s="79">
        <v>2793</v>
      </c>
      <c r="M74" s="79">
        <v>2941.029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120</v>
      </c>
      <c r="H75" s="94">
        <v>0</v>
      </c>
      <c r="I75" s="93">
        <v>0</v>
      </c>
      <c r="J75" s="95">
        <v>40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2745</v>
      </c>
      <c r="F77" s="72">
        <f t="shared" ref="F77:M77" si="13">F78+F81+F84+F85+F86+F87+F88</f>
        <v>2859</v>
      </c>
      <c r="G77" s="72">
        <f t="shared" si="13"/>
        <v>10041</v>
      </c>
      <c r="H77" s="73">
        <f t="shared" si="13"/>
        <v>1204</v>
      </c>
      <c r="I77" s="72">
        <f t="shared" si="13"/>
        <v>2239</v>
      </c>
      <c r="J77" s="74">
        <f t="shared" si="13"/>
        <v>2251</v>
      </c>
      <c r="K77" s="72">
        <f t="shared" si="13"/>
        <v>553</v>
      </c>
      <c r="L77" s="72">
        <f t="shared" si="13"/>
        <v>579</v>
      </c>
      <c r="M77" s="72">
        <f t="shared" si="13"/>
        <v>609.68700000000001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2234</v>
      </c>
      <c r="H78" s="101">
        <f t="shared" si="14"/>
        <v>0</v>
      </c>
      <c r="I78" s="100">
        <f t="shared" si="14"/>
        <v>0</v>
      </c>
      <c r="J78" s="102">
        <f t="shared" si="14"/>
        <v>9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2234</v>
      </c>
      <c r="H80" s="94">
        <v>0</v>
      </c>
      <c r="I80" s="93">
        <v>0</v>
      </c>
      <c r="J80" s="95">
        <v>9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2745</v>
      </c>
      <c r="F81" s="86">
        <f t="shared" ref="F81:M81" si="15">SUM(F82:F83)</f>
        <v>2859</v>
      </c>
      <c r="G81" s="86">
        <f t="shared" si="15"/>
        <v>7807</v>
      </c>
      <c r="H81" s="87">
        <f t="shared" si="15"/>
        <v>1204</v>
      </c>
      <c r="I81" s="86">
        <f t="shared" si="15"/>
        <v>2204</v>
      </c>
      <c r="J81" s="88">
        <f t="shared" si="15"/>
        <v>2242</v>
      </c>
      <c r="K81" s="86">
        <f t="shared" si="15"/>
        <v>553</v>
      </c>
      <c r="L81" s="86">
        <f t="shared" si="15"/>
        <v>579</v>
      </c>
      <c r="M81" s="86">
        <f t="shared" si="15"/>
        <v>609.68700000000001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1000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2745</v>
      </c>
      <c r="F83" s="93">
        <v>2859</v>
      </c>
      <c r="G83" s="93">
        <v>7807</v>
      </c>
      <c r="H83" s="94">
        <v>1204</v>
      </c>
      <c r="I83" s="93">
        <v>1204</v>
      </c>
      <c r="J83" s="95">
        <v>2242</v>
      </c>
      <c r="K83" s="93">
        <v>553</v>
      </c>
      <c r="L83" s="93">
        <v>579</v>
      </c>
      <c r="M83" s="93">
        <v>609.68700000000001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35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627</v>
      </c>
      <c r="F90" s="72">
        <v>5</v>
      </c>
      <c r="G90" s="72">
        <v>0</v>
      </c>
      <c r="H90" s="73">
        <v>2830</v>
      </c>
      <c r="I90" s="72">
        <v>2830</v>
      </c>
      <c r="J90" s="74">
        <v>2830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110948</v>
      </c>
      <c r="F92" s="46">
        <f t="shared" ref="F92:M92" si="16">F4+F51+F77+F90</f>
        <v>135746</v>
      </c>
      <c r="G92" s="46">
        <f t="shared" si="16"/>
        <v>135347</v>
      </c>
      <c r="H92" s="47">
        <f t="shared" si="16"/>
        <v>128206</v>
      </c>
      <c r="I92" s="46">
        <f t="shared" si="16"/>
        <v>119490</v>
      </c>
      <c r="J92" s="48">
        <f t="shared" si="16"/>
        <v>116067</v>
      </c>
      <c r="K92" s="46">
        <f t="shared" si="16"/>
        <v>133564</v>
      </c>
      <c r="L92" s="46">
        <f t="shared" si="16"/>
        <v>129608</v>
      </c>
      <c r="M92" s="46">
        <f t="shared" si="16"/>
        <v>137637.22399999999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191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124</v>
      </c>
      <c r="F3" s="17" t="s">
        <v>125</v>
      </c>
      <c r="G3" s="17" t="s">
        <v>126</v>
      </c>
      <c r="H3" s="173" t="s">
        <v>127</v>
      </c>
      <c r="I3" s="174"/>
      <c r="J3" s="175"/>
      <c r="K3" s="17" t="s">
        <v>128</v>
      </c>
      <c r="L3" s="17" t="s">
        <v>129</v>
      </c>
      <c r="M3" s="17" t="s">
        <v>130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34952</v>
      </c>
      <c r="F4" s="72">
        <f t="shared" ref="F4:M4" si="0">F5+F8+F47</f>
        <v>37686</v>
      </c>
      <c r="G4" s="72">
        <f t="shared" si="0"/>
        <v>43324</v>
      </c>
      <c r="H4" s="73">
        <f t="shared" si="0"/>
        <v>44002</v>
      </c>
      <c r="I4" s="72">
        <f t="shared" si="0"/>
        <v>49891</v>
      </c>
      <c r="J4" s="74">
        <f t="shared" si="0"/>
        <v>50970</v>
      </c>
      <c r="K4" s="72">
        <f t="shared" si="0"/>
        <v>55105</v>
      </c>
      <c r="L4" s="72">
        <f t="shared" si="0"/>
        <v>54779</v>
      </c>
      <c r="M4" s="72">
        <f t="shared" si="0"/>
        <v>58410.472999999998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28642</v>
      </c>
      <c r="F5" s="100">
        <f t="shared" ref="F5:M5" si="1">SUM(F6:F7)</f>
        <v>32261</v>
      </c>
      <c r="G5" s="100">
        <f t="shared" si="1"/>
        <v>38038</v>
      </c>
      <c r="H5" s="101">
        <f t="shared" si="1"/>
        <v>38391</v>
      </c>
      <c r="I5" s="100">
        <f t="shared" si="1"/>
        <v>40891</v>
      </c>
      <c r="J5" s="102">
        <f t="shared" si="1"/>
        <v>42005</v>
      </c>
      <c r="K5" s="100">
        <f t="shared" si="1"/>
        <v>45442</v>
      </c>
      <c r="L5" s="100">
        <f t="shared" si="1"/>
        <v>48578</v>
      </c>
      <c r="M5" s="100">
        <f t="shared" si="1"/>
        <v>51880.737999999998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24801</v>
      </c>
      <c r="F6" s="79">
        <v>28035</v>
      </c>
      <c r="G6" s="79">
        <v>33286</v>
      </c>
      <c r="H6" s="80">
        <v>30839</v>
      </c>
      <c r="I6" s="79">
        <v>33339</v>
      </c>
      <c r="J6" s="81">
        <v>42005</v>
      </c>
      <c r="K6" s="79">
        <v>36870</v>
      </c>
      <c r="L6" s="79">
        <v>39948</v>
      </c>
      <c r="M6" s="79">
        <v>42663.822999999997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3841</v>
      </c>
      <c r="F7" s="93">
        <v>4226</v>
      </c>
      <c r="G7" s="93">
        <v>4752</v>
      </c>
      <c r="H7" s="94">
        <v>7552</v>
      </c>
      <c r="I7" s="93">
        <v>7552</v>
      </c>
      <c r="J7" s="95">
        <v>0</v>
      </c>
      <c r="K7" s="93">
        <v>8572</v>
      </c>
      <c r="L7" s="93">
        <v>8630</v>
      </c>
      <c r="M7" s="93">
        <v>9216.9149999999991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6310</v>
      </c>
      <c r="F8" s="100">
        <f t="shared" ref="F8:M8" si="2">SUM(F9:F46)</f>
        <v>5425</v>
      </c>
      <c r="G8" s="100">
        <f t="shared" si="2"/>
        <v>5286</v>
      </c>
      <c r="H8" s="101">
        <f t="shared" si="2"/>
        <v>5611</v>
      </c>
      <c r="I8" s="100">
        <f t="shared" si="2"/>
        <v>9000</v>
      </c>
      <c r="J8" s="102">
        <f t="shared" si="2"/>
        <v>8965</v>
      </c>
      <c r="K8" s="100">
        <f t="shared" si="2"/>
        <v>9663</v>
      </c>
      <c r="L8" s="100">
        <f t="shared" si="2"/>
        <v>6201</v>
      </c>
      <c r="M8" s="100">
        <f t="shared" si="2"/>
        <v>6529.7350000000006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25</v>
      </c>
      <c r="F9" s="79">
        <v>0</v>
      </c>
      <c r="G9" s="79">
        <v>56</v>
      </c>
      <c r="H9" s="80">
        <v>15</v>
      </c>
      <c r="I9" s="79">
        <v>15</v>
      </c>
      <c r="J9" s="81">
        <v>14</v>
      </c>
      <c r="K9" s="79">
        <v>16</v>
      </c>
      <c r="L9" s="79">
        <v>17</v>
      </c>
      <c r="M9" s="79">
        <v>18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0</v>
      </c>
      <c r="G10" s="86">
        <v>0</v>
      </c>
      <c r="H10" s="87">
        <v>0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27</v>
      </c>
      <c r="G11" s="86">
        <v>0</v>
      </c>
      <c r="H11" s="87">
        <v>89</v>
      </c>
      <c r="I11" s="86">
        <v>209</v>
      </c>
      <c r="J11" s="88">
        <v>280</v>
      </c>
      <c r="K11" s="86">
        <v>122</v>
      </c>
      <c r="L11" s="86">
        <v>127</v>
      </c>
      <c r="M11" s="86">
        <v>133.756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20</v>
      </c>
      <c r="F14" s="86">
        <v>8</v>
      </c>
      <c r="G14" s="86">
        <v>9</v>
      </c>
      <c r="H14" s="87">
        <v>110</v>
      </c>
      <c r="I14" s="86">
        <v>60</v>
      </c>
      <c r="J14" s="88">
        <v>88</v>
      </c>
      <c r="K14" s="86">
        <v>121</v>
      </c>
      <c r="L14" s="86">
        <v>127</v>
      </c>
      <c r="M14" s="86">
        <v>133.643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80</v>
      </c>
      <c r="F15" s="86">
        <v>83</v>
      </c>
      <c r="G15" s="86">
        <v>28</v>
      </c>
      <c r="H15" s="87">
        <v>70</v>
      </c>
      <c r="I15" s="86">
        <v>70</v>
      </c>
      <c r="J15" s="88">
        <v>43</v>
      </c>
      <c r="K15" s="86">
        <v>85</v>
      </c>
      <c r="L15" s="86">
        <v>89</v>
      </c>
      <c r="M15" s="86">
        <v>93.378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249</v>
      </c>
      <c r="F16" s="86">
        <v>66</v>
      </c>
      <c r="G16" s="86">
        <v>71</v>
      </c>
      <c r="H16" s="87">
        <v>180</v>
      </c>
      <c r="I16" s="86">
        <v>180</v>
      </c>
      <c r="J16" s="88">
        <v>180</v>
      </c>
      <c r="K16" s="86">
        <v>189</v>
      </c>
      <c r="L16" s="86">
        <v>198</v>
      </c>
      <c r="M16" s="86">
        <v>208.494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393</v>
      </c>
      <c r="F18" s="86">
        <v>0</v>
      </c>
      <c r="G18" s="86">
        <v>0</v>
      </c>
      <c r="H18" s="87">
        <v>0</v>
      </c>
      <c r="I18" s="86">
        <v>250</v>
      </c>
      <c r="J18" s="88">
        <v>250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400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357</v>
      </c>
      <c r="F22" s="86">
        <v>253</v>
      </c>
      <c r="G22" s="86">
        <v>-125</v>
      </c>
      <c r="H22" s="87">
        <v>450</v>
      </c>
      <c r="I22" s="86">
        <v>2650</v>
      </c>
      <c r="J22" s="88">
        <v>2152</v>
      </c>
      <c r="K22" s="86">
        <v>2510</v>
      </c>
      <c r="L22" s="86">
        <v>534</v>
      </c>
      <c r="M22" s="86">
        <v>561.96299999999997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125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228</v>
      </c>
      <c r="F25" s="86">
        <v>0</v>
      </c>
      <c r="G25" s="86">
        <v>-16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3</v>
      </c>
      <c r="F29" s="86">
        <v>6</v>
      </c>
      <c r="G29" s="86">
        <v>0</v>
      </c>
      <c r="H29" s="87">
        <v>20</v>
      </c>
      <c r="I29" s="86">
        <v>20</v>
      </c>
      <c r="J29" s="88">
        <v>0</v>
      </c>
      <c r="K29" s="86">
        <v>22</v>
      </c>
      <c r="L29" s="86">
        <v>23</v>
      </c>
      <c r="M29" s="86">
        <v>24.218999999999998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784</v>
      </c>
      <c r="F30" s="86">
        <v>379</v>
      </c>
      <c r="G30" s="86">
        <v>2</v>
      </c>
      <c r="H30" s="87">
        <v>1100</v>
      </c>
      <c r="I30" s="86">
        <v>1819</v>
      </c>
      <c r="J30" s="88">
        <v>1598</v>
      </c>
      <c r="K30" s="86">
        <v>2795</v>
      </c>
      <c r="L30" s="86">
        <v>1182</v>
      </c>
      <c r="M30" s="86">
        <v>1244.646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824</v>
      </c>
      <c r="F32" s="86">
        <v>15</v>
      </c>
      <c r="G32" s="86">
        <v>9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185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1055</v>
      </c>
      <c r="F37" s="86">
        <v>157</v>
      </c>
      <c r="G37" s="86">
        <v>24</v>
      </c>
      <c r="H37" s="87">
        <v>259</v>
      </c>
      <c r="I37" s="86">
        <v>259</v>
      </c>
      <c r="J37" s="88">
        <v>26</v>
      </c>
      <c r="K37" s="86">
        <v>295</v>
      </c>
      <c r="L37" s="86">
        <v>309</v>
      </c>
      <c r="M37" s="86">
        <v>325.03099999999995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201</v>
      </c>
      <c r="F38" s="86">
        <v>104</v>
      </c>
      <c r="G38" s="86">
        <v>55</v>
      </c>
      <c r="H38" s="87">
        <v>165</v>
      </c>
      <c r="I38" s="86">
        <v>165</v>
      </c>
      <c r="J38" s="88">
        <v>89</v>
      </c>
      <c r="K38" s="86">
        <v>175</v>
      </c>
      <c r="L38" s="86">
        <v>183</v>
      </c>
      <c r="M38" s="86">
        <v>192.982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12</v>
      </c>
      <c r="F39" s="86">
        <v>16</v>
      </c>
      <c r="G39" s="86">
        <v>0</v>
      </c>
      <c r="H39" s="87">
        <v>40</v>
      </c>
      <c r="I39" s="86">
        <v>40</v>
      </c>
      <c r="J39" s="88">
        <v>40</v>
      </c>
      <c r="K39" s="86">
        <v>47</v>
      </c>
      <c r="L39" s="86">
        <v>49</v>
      </c>
      <c r="M39" s="86">
        <v>51.596999999999994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113</v>
      </c>
      <c r="F40" s="86">
        <v>1524</v>
      </c>
      <c r="G40" s="86">
        <v>67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120</v>
      </c>
      <c r="I41" s="86">
        <v>120</v>
      </c>
      <c r="J41" s="88">
        <v>133</v>
      </c>
      <c r="K41" s="86">
        <v>150</v>
      </c>
      <c r="L41" s="86">
        <v>157</v>
      </c>
      <c r="M41" s="86">
        <v>165.321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1929</v>
      </c>
      <c r="F42" s="86">
        <v>2786</v>
      </c>
      <c r="G42" s="86">
        <v>4766</v>
      </c>
      <c r="H42" s="87">
        <v>2668</v>
      </c>
      <c r="I42" s="86">
        <v>2818</v>
      </c>
      <c r="J42" s="88">
        <v>3251</v>
      </c>
      <c r="K42" s="86">
        <v>2793</v>
      </c>
      <c r="L42" s="86">
        <v>2847</v>
      </c>
      <c r="M42" s="86">
        <v>2997.886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0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5</v>
      </c>
      <c r="F44" s="86">
        <v>1</v>
      </c>
      <c r="G44" s="86">
        <v>202</v>
      </c>
      <c r="H44" s="87">
        <v>60</v>
      </c>
      <c r="I44" s="86">
        <v>60</v>
      </c>
      <c r="J44" s="88">
        <v>13</v>
      </c>
      <c r="K44" s="86">
        <v>63</v>
      </c>
      <c r="L44" s="86">
        <v>66</v>
      </c>
      <c r="M44" s="86">
        <v>69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32</v>
      </c>
      <c r="F45" s="86">
        <v>0</v>
      </c>
      <c r="G45" s="86">
        <v>13</v>
      </c>
      <c r="H45" s="87">
        <v>205</v>
      </c>
      <c r="I45" s="86">
        <v>205</v>
      </c>
      <c r="J45" s="88">
        <v>163</v>
      </c>
      <c r="K45" s="86">
        <v>215</v>
      </c>
      <c r="L45" s="86">
        <v>225</v>
      </c>
      <c r="M45" s="86">
        <v>238.215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60</v>
      </c>
      <c r="I46" s="93">
        <v>60</v>
      </c>
      <c r="J46" s="95">
        <v>60</v>
      </c>
      <c r="K46" s="93">
        <v>65</v>
      </c>
      <c r="L46" s="93">
        <v>68</v>
      </c>
      <c r="M46" s="93">
        <v>71.603999999999999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5214</v>
      </c>
      <c r="F51" s="72">
        <f t="shared" ref="F51:M51" si="4">F52+F59+F62+F63+F64+F72+F73</f>
        <v>9238</v>
      </c>
      <c r="G51" s="72">
        <f t="shared" si="4"/>
        <v>11839</v>
      </c>
      <c r="H51" s="73">
        <f t="shared" si="4"/>
        <v>13738</v>
      </c>
      <c r="I51" s="72">
        <f t="shared" si="4"/>
        <v>10349</v>
      </c>
      <c r="J51" s="74">
        <f t="shared" si="4"/>
        <v>10349</v>
      </c>
      <c r="K51" s="72">
        <f t="shared" si="4"/>
        <v>7368</v>
      </c>
      <c r="L51" s="72">
        <f t="shared" si="4"/>
        <v>10943</v>
      </c>
      <c r="M51" s="72">
        <f t="shared" si="4"/>
        <v>10488.201999999999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5214</v>
      </c>
      <c r="F73" s="86">
        <f t="shared" ref="F73:M73" si="12">SUM(F74:F75)</f>
        <v>9238</v>
      </c>
      <c r="G73" s="86">
        <f t="shared" si="12"/>
        <v>11839</v>
      </c>
      <c r="H73" s="87">
        <f t="shared" si="12"/>
        <v>13738</v>
      </c>
      <c r="I73" s="86">
        <f t="shared" si="12"/>
        <v>10349</v>
      </c>
      <c r="J73" s="88">
        <f t="shared" si="12"/>
        <v>10349</v>
      </c>
      <c r="K73" s="86">
        <f t="shared" si="12"/>
        <v>7368</v>
      </c>
      <c r="L73" s="86">
        <f t="shared" si="12"/>
        <v>10943</v>
      </c>
      <c r="M73" s="86">
        <f t="shared" si="12"/>
        <v>10488.201999999999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738</v>
      </c>
      <c r="F74" s="79">
        <v>681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4476</v>
      </c>
      <c r="F75" s="93">
        <v>8557</v>
      </c>
      <c r="G75" s="93">
        <v>11839</v>
      </c>
      <c r="H75" s="94">
        <v>13738</v>
      </c>
      <c r="I75" s="93">
        <v>10349</v>
      </c>
      <c r="J75" s="95">
        <v>10349</v>
      </c>
      <c r="K75" s="93">
        <v>7368</v>
      </c>
      <c r="L75" s="93">
        <v>10943</v>
      </c>
      <c r="M75" s="93">
        <v>10488.201999999999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647</v>
      </c>
      <c r="F77" s="72">
        <f t="shared" ref="F77:M77" si="13">F78+F81+F84+F85+F86+F87+F88</f>
        <v>0</v>
      </c>
      <c r="G77" s="72">
        <f t="shared" si="13"/>
        <v>0</v>
      </c>
      <c r="H77" s="73">
        <f t="shared" si="13"/>
        <v>0</v>
      </c>
      <c r="I77" s="72">
        <f t="shared" si="13"/>
        <v>0</v>
      </c>
      <c r="J77" s="74">
        <f t="shared" si="13"/>
        <v>0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74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74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573</v>
      </c>
      <c r="F81" s="86">
        <f t="shared" ref="F81:M81" si="15">SUM(F82:F83)</f>
        <v>0</v>
      </c>
      <c r="G81" s="86">
        <f t="shared" si="15"/>
        <v>0</v>
      </c>
      <c r="H81" s="87">
        <f t="shared" si="15"/>
        <v>0</v>
      </c>
      <c r="I81" s="86">
        <f t="shared" si="15"/>
        <v>0</v>
      </c>
      <c r="J81" s="88">
        <f t="shared" si="15"/>
        <v>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573</v>
      </c>
      <c r="F83" s="93">
        <v>0</v>
      </c>
      <c r="G83" s="93">
        <v>0</v>
      </c>
      <c r="H83" s="94">
        <v>0</v>
      </c>
      <c r="I83" s="93">
        <v>0</v>
      </c>
      <c r="J83" s="95">
        <v>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40813</v>
      </c>
      <c r="F92" s="46">
        <f t="shared" ref="F92:M92" si="16">F4+F51+F77+F90</f>
        <v>46924</v>
      </c>
      <c r="G92" s="46">
        <f t="shared" si="16"/>
        <v>55163</v>
      </c>
      <c r="H92" s="47">
        <f t="shared" si="16"/>
        <v>57740</v>
      </c>
      <c r="I92" s="46">
        <f t="shared" si="16"/>
        <v>60240</v>
      </c>
      <c r="J92" s="48">
        <f t="shared" si="16"/>
        <v>61319</v>
      </c>
      <c r="K92" s="46">
        <f t="shared" si="16"/>
        <v>62473</v>
      </c>
      <c r="L92" s="46">
        <f t="shared" si="16"/>
        <v>65722</v>
      </c>
      <c r="M92" s="46">
        <f t="shared" si="16"/>
        <v>68898.675000000003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192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124</v>
      </c>
      <c r="F3" s="17" t="s">
        <v>125</v>
      </c>
      <c r="G3" s="17" t="s">
        <v>126</v>
      </c>
      <c r="H3" s="173" t="s">
        <v>127</v>
      </c>
      <c r="I3" s="174"/>
      <c r="J3" s="175"/>
      <c r="K3" s="17" t="s">
        <v>128</v>
      </c>
      <c r="L3" s="17" t="s">
        <v>129</v>
      </c>
      <c r="M3" s="17" t="s">
        <v>130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276741</v>
      </c>
      <c r="F4" s="72">
        <f t="shared" ref="F4:M4" si="0">F5+F8+F47</f>
        <v>251217</v>
      </c>
      <c r="G4" s="72">
        <f t="shared" si="0"/>
        <v>235464</v>
      </c>
      <c r="H4" s="73">
        <f t="shared" si="0"/>
        <v>239603</v>
      </c>
      <c r="I4" s="72">
        <f t="shared" si="0"/>
        <v>250618</v>
      </c>
      <c r="J4" s="74">
        <f t="shared" si="0"/>
        <v>258457</v>
      </c>
      <c r="K4" s="72">
        <f t="shared" si="0"/>
        <v>246438</v>
      </c>
      <c r="L4" s="72">
        <f t="shared" si="0"/>
        <v>286249</v>
      </c>
      <c r="M4" s="72">
        <f t="shared" si="0"/>
        <v>300438.39400000003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106240</v>
      </c>
      <c r="F5" s="100">
        <f t="shared" ref="F5:M5" si="1">SUM(F6:F7)</f>
        <v>133187</v>
      </c>
      <c r="G5" s="100">
        <f t="shared" si="1"/>
        <v>146556</v>
      </c>
      <c r="H5" s="101">
        <f t="shared" si="1"/>
        <v>128643</v>
      </c>
      <c r="I5" s="100">
        <f t="shared" si="1"/>
        <v>136855</v>
      </c>
      <c r="J5" s="102">
        <f t="shared" si="1"/>
        <v>132242</v>
      </c>
      <c r="K5" s="100">
        <f t="shared" si="1"/>
        <v>143019</v>
      </c>
      <c r="L5" s="100">
        <f t="shared" si="1"/>
        <v>160591</v>
      </c>
      <c r="M5" s="100">
        <f t="shared" si="1"/>
        <v>171144.16800000001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91456</v>
      </c>
      <c r="F6" s="79">
        <v>115055</v>
      </c>
      <c r="G6" s="79">
        <v>126260</v>
      </c>
      <c r="H6" s="80">
        <v>109428</v>
      </c>
      <c r="I6" s="79">
        <v>117640</v>
      </c>
      <c r="J6" s="81">
        <v>132242</v>
      </c>
      <c r="K6" s="79">
        <v>126378</v>
      </c>
      <c r="L6" s="79">
        <v>139403</v>
      </c>
      <c r="M6" s="79">
        <v>148561.769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14784</v>
      </c>
      <c r="F7" s="93">
        <v>18132</v>
      </c>
      <c r="G7" s="93">
        <v>20296</v>
      </c>
      <c r="H7" s="94">
        <v>19215</v>
      </c>
      <c r="I7" s="93">
        <v>19215</v>
      </c>
      <c r="J7" s="95">
        <v>0</v>
      </c>
      <c r="K7" s="93">
        <v>16641</v>
      </c>
      <c r="L7" s="93">
        <v>21188</v>
      </c>
      <c r="M7" s="93">
        <v>22582.398999999998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170501</v>
      </c>
      <c r="F8" s="100">
        <f t="shared" ref="F8:M8" si="2">SUM(F9:F46)</f>
        <v>118030</v>
      </c>
      <c r="G8" s="100">
        <f t="shared" si="2"/>
        <v>88908</v>
      </c>
      <c r="H8" s="101">
        <f t="shared" si="2"/>
        <v>110960</v>
      </c>
      <c r="I8" s="100">
        <f t="shared" si="2"/>
        <v>113763</v>
      </c>
      <c r="J8" s="102">
        <f t="shared" si="2"/>
        <v>126215</v>
      </c>
      <c r="K8" s="100">
        <f t="shared" si="2"/>
        <v>103419</v>
      </c>
      <c r="L8" s="100">
        <f t="shared" si="2"/>
        <v>125658</v>
      </c>
      <c r="M8" s="100">
        <f t="shared" si="2"/>
        <v>129294.22600000001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8</v>
      </c>
      <c r="F9" s="79">
        <v>19</v>
      </c>
      <c r="G9" s="79">
        <v>442</v>
      </c>
      <c r="H9" s="80">
        <v>84</v>
      </c>
      <c r="I9" s="79">
        <v>84</v>
      </c>
      <c r="J9" s="81">
        <v>325</v>
      </c>
      <c r="K9" s="79">
        <v>88</v>
      </c>
      <c r="L9" s="79">
        <v>92</v>
      </c>
      <c r="M9" s="79">
        <v>97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239</v>
      </c>
      <c r="F10" s="86">
        <v>90</v>
      </c>
      <c r="G10" s="86">
        <v>228</v>
      </c>
      <c r="H10" s="87">
        <v>0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1404</v>
      </c>
      <c r="F11" s="86">
        <v>1822</v>
      </c>
      <c r="G11" s="86">
        <v>833</v>
      </c>
      <c r="H11" s="87">
        <v>37</v>
      </c>
      <c r="I11" s="86">
        <v>37</v>
      </c>
      <c r="J11" s="88">
        <v>9</v>
      </c>
      <c r="K11" s="86">
        <v>39</v>
      </c>
      <c r="L11" s="86">
        <v>41</v>
      </c>
      <c r="M11" s="86">
        <v>43.172999999999995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71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1447</v>
      </c>
      <c r="G13" s="86">
        <v>593</v>
      </c>
      <c r="H13" s="87">
        <v>0</v>
      </c>
      <c r="I13" s="86">
        <v>3000</v>
      </c>
      <c r="J13" s="88">
        <v>2764</v>
      </c>
      <c r="K13" s="86">
        <v>3000</v>
      </c>
      <c r="L13" s="86">
        <v>3500</v>
      </c>
      <c r="M13" s="86">
        <v>3685.5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1612</v>
      </c>
      <c r="F14" s="86">
        <v>1505</v>
      </c>
      <c r="G14" s="86">
        <v>1432</v>
      </c>
      <c r="H14" s="87">
        <v>500</v>
      </c>
      <c r="I14" s="86">
        <v>500</v>
      </c>
      <c r="J14" s="88">
        <v>872</v>
      </c>
      <c r="K14" s="86">
        <v>624</v>
      </c>
      <c r="L14" s="86">
        <v>653</v>
      </c>
      <c r="M14" s="86">
        <v>687.60699999999997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3108</v>
      </c>
      <c r="F15" s="86">
        <v>3157</v>
      </c>
      <c r="G15" s="86">
        <v>2230</v>
      </c>
      <c r="H15" s="87">
        <v>9521</v>
      </c>
      <c r="I15" s="86">
        <v>9521</v>
      </c>
      <c r="J15" s="88">
        <v>16528</v>
      </c>
      <c r="K15" s="86">
        <v>12738</v>
      </c>
      <c r="L15" s="86">
        <v>11198</v>
      </c>
      <c r="M15" s="86">
        <v>8768.851999999999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2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19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25668</v>
      </c>
      <c r="F18" s="86">
        <v>29776</v>
      </c>
      <c r="G18" s="86">
        <v>20705</v>
      </c>
      <c r="H18" s="87">
        <v>10349</v>
      </c>
      <c r="I18" s="86">
        <v>12652</v>
      </c>
      <c r="J18" s="88">
        <v>12636</v>
      </c>
      <c r="K18" s="86">
        <v>14651</v>
      </c>
      <c r="L18" s="86">
        <v>12519</v>
      </c>
      <c r="M18" s="86">
        <v>13182.507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18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8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64685</v>
      </c>
      <c r="F22" s="86">
        <v>1172</v>
      </c>
      <c r="G22" s="86">
        <v>5307</v>
      </c>
      <c r="H22" s="87">
        <v>1379</v>
      </c>
      <c r="I22" s="86">
        <v>1379</v>
      </c>
      <c r="J22" s="88">
        <v>2841</v>
      </c>
      <c r="K22" s="86">
        <v>1522</v>
      </c>
      <c r="L22" s="86">
        <v>1423</v>
      </c>
      <c r="M22" s="86">
        <v>1498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20202</v>
      </c>
      <c r="F23" s="86">
        <v>7071</v>
      </c>
      <c r="G23" s="86">
        <v>20665</v>
      </c>
      <c r="H23" s="87">
        <v>14413</v>
      </c>
      <c r="I23" s="86">
        <v>14413</v>
      </c>
      <c r="J23" s="88">
        <v>14162</v>
      </c>
      <c r="K23" s="86">
        <v>378</v>
      </c>
      <c r="L23" s="86">
        <v>24453</v>
      </c>
      <c r="M23" s="86">
        <v>25749.008999999998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9450</v>
      </c>
      <c r="I25" s="86">
        <v>9450</v>
      </c>
      <c r="J25" s="88">
        <v>9826</v>
      </c>
      <c r="K25" s="86">
        <v>6180</v>
      </c>
      <c r="L25" s="86">
        <v>6428</v>
      </c>
      <c r="M25" s="86">
        <v>6768.6839999999993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63</v>
      </c>
      <c r="F29" s="86">
        <v>37</v>
      </c>
      <c r="G29" s="86">
        <v>23</v>
      </c>
      <c r="H29" s="87">
        <v>35</v>
      </c>
      <c r="I29" s="86">
        <v>35</v>
      </c>
      <c r="J29" s="88">
        <v>0</v>
      </c>
      <c r="K29" s="86">
        <v>85</v>
      </c>
      <c r="L29" s="86">
        <v>89</v>
      </c>
      <c r="M29" s="86">
        <v>93.550999999999988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1526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28</v>
      </c>
      <c r="F32" s="86">
        <v>467</v>
      </c>
      <c r="G32" s="86">
        <v>72</v>
      </c>
      <c r="H32" s="87">
        <v>258</v>
      </c>
      <c r="I32" s="86">
        <v>258</v>
      </c>
      <c r="J32" s="88">
        <v>295</v>
      </c>
      <c r="K32" s="86">
        <v>261</v>
      </c>
      <c r="L32" s="86">
        <v>273</v>
      </c>
      <c r="M32" s="86">
        <v>287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26256</v>
      </c>
      <c r="F37" s="86">
        <v>263</v>
      </c>
      <c r="G37" s="86">
        <v>595</v>
      </c>
      <c r="H37" s="87">
        <v>4850</v>
      </c>
      <c r="I37" s="86">
        <v>4850</v>
      </c>
      <c r="J37" s="88">
        <v>717</v>
      </c>
      <c r="K37" s="86">
        <v>4508</v>
      </c>
      <c r="L37" s="86">
        <v>6623</v>
      </c>
      <c r="M37" s="86">
        <v>6974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954</v>
      </c>
      <c r="F38" s="86">
        <v>958</v>
      </c>
      <c r="G38" s="86">
        <v>937</v>
      </c>
      <c r="H38" s="87">
        <v>5270</v>
      </c>
      <c r="I38" s="86">
        <v>5270</v>
      </c>
      <c r="J38" s="88">
        <v>2955</v>
      </c>
      <c r="K38" s="86">
        <v>7715</v>
      </c>
      <c r="L38" s="86">
        <v>10978</v>
      </c>
      <c r="M38" s="86">
        <v>11560.296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7717</v>
      </c>
      <c r="F39" s="86">
        <v>8179</v>
      </c>
      <c r="G39" s="86">
        <v>7445</v>
      </c>
      <c r="H39" s="87">
        <v>15035</v>
      </c>
      <c r="I39" s="86">
        <v>15835</v>
      </c>
      <c r="J39" s="88">
        <v>19660</v>
      </c>
      <c r="K39" s="86">
        <v>16532</v>
      </c>
      <c r="L39" s="86">
        <v>22293</v>
      </c>
      <c r="M39" s="86">
        <v>23474.307999999997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1268</v>
      </c>
      <c r="F40" s="86">
        <v>27395</v>
      </c>
      <c r="G40" s="86">
        <v>2016</v>
      </c>
      <c r="H40" s="87">
        <v>5920</v>
      </c>
      <c r="I40" s="86">
        <v>15300</v>
      </c>
      <c r="J40" s="88">
        <v>23483</v>
      </c>
      <c r="K40" s="86">
        <v>8870</v>
      </c>
      <c r="L40" s="86">
        <v>8998</v>
      </c>
      <c r="M40" s="86">
        <v>9474.5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114</v>
      </c>
      <c r="F41" s="86">
        <v>193</v>
      </c>
      <c r="G41" s="86">
        <v>93</v>
      </c>
      <c r="H41" s="87">
        <v>0</v>
      </c>
      <c r="I41" s="86">
        <v>0</v>
      </c>
      <c r="J41" s="88">
        <v>40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12558</v>
      </c>
      <c r="F42" s="86">
        <v>26250</v>
      </c>
      <c r="G42" s="86">
        <v>19318</v>
      </c>
      <c r="H42" s="87">
        <v>27727</v>
      </c>
      <c r="I42" s="86">
        <v>16547</v>
      </c>
      <c r="J42" s="88">
        <v>16401</v>
      </c>
      <c r="K42" s="86">
        <v>11138</v>
      </c>
      <c r="L42" s="86">
        <v>9433</v>
      </c>
      <c r="M42" s="86">
        <v>9933.3379999999979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2380</v>
      </c>
      <c r="F43" s="86">
        <v>6041</v>
      </c>
      <c r="G43" s="86">
        <v>3279</v>
      </c>
      <c r="H43" s="87">
        <v>3317</v>
      </c>
      <c r="I43" s="86">
        <v>1817</v>
      </c>
      <c r="J43" s="88">
        <v>184</v>
      </c>
      <c r="K43" s="86">
        <v>11167</v>
      </c>
      <c r="L43" s="86">
        <v>2560</v>
      </c>
      <c r="M43" s="86">
        <v>2696.1109999999999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623</v>
      </c>
      <c r="F44" s="86">
        <v>1211</v>
      </c>
      <c r="G44" s="86">
        <v>2383</v>
      </c>
      <c r="H44" s="87">
        <v>1725</v>
      </c>
      <c r="I44" s="86">
        <v>1725</v>
      </c>
      <c r="J44" s="88">
        <v>1892</v>
      </c>
      <c r="K44" s="86">
        <v>2712</v>
      </c>
      <c r="L44" s="86">
        <v>2837</v>
      </c>
      <c r="M44" s="86">
        <v>2987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86</v>
      </c>
      <c r="F45" s="86">
        <v>933</v>
      </c>
      <c r="G45" s="86">
        <v>241</v>
      </c>
      <c r="H45" s="87">
        <v>900</v>
      </c>
      <c r="I45" s="86">
        <v>900</v>
      </c>
      <c r="J45" s="88">
        <v>608</v>
      </c>
      <c r="K45" s="86">
        <v>1011</v>
      </c>
      <c r="L45" s="86">
        <v>1058</v>
      </c>
      <c r="M45" s="86">
        <v>1113.713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7</v>
      </c>
      <c r="G46" s="93">
        <v>0</v>
      </c>
      <c r="H46" s="94">
        <v>190</v>
      </c>
      <c r="I46" s="93">
        <v>190</v>
      </c>
      <c r="J46" s="95">
        <v>9</v>
      </c>
      <c r="K46" s="93">
        <v>200</v>
      </c>
      <c r="L46" s="93">
        <v>209</v>
      </c>
      <c r="M46" s="93">
        <v>220.077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97350</v>
      </c>
      <c r="F51" s="72">
        <f t="shared" ref="F51:M51" si="4">F52+F59+F62+F63+F64+F72+F73</f>
        <v>240054</v>
      </c>
      <c r="G51" s="72">
        <f t="shared" si="4"/>
        <v>256201</v>
      </c>
      <c r="H51" s="73">
        <f t="shared" si="4"/>
        <v>250773</v>
      </c>
      <c r="I51" s="72">
        <f t="shared" si="4"/>
        <v>216814</v>
      </c>
      <c r="J51" s="74">
        <f t="shared" si="4"/>
        <v>216814</v>
      </c>
      <c r="K51" s="72">
        <f t="shared" si="4"/>
        <v>203376</v>
      </c>
      <c r="L51" s="72">
        <f t="shared" si="4"/>
        <v>311673</v>
      </c>
      <c r="M51" s="72">
        <f t="shared" si="4"/>
        <v>340531.21500000003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7500</v>
      </c>
      <c r="H64" s="94">
        <f t="shared" si="9"/>
        <v>0</v>
      </c>
      <c r="I64" s="93">
        <f t="shared" si="9"/>
        <v>5500</v>
      </c>
      <c r="J64" s="95">
        <f t="shared" si="9"/>
        <v>0</v>
      </c>
      <c r="K64" s="93">
        <f t="shared" si="9"/>
        <v>4000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7500</v>
      </c>
      <c r="H65" s="101">
        <f t="shared" si="10"/>
        <v>0</v>
      </c>
      <c r="I65" s="100">
        <f t="shared" si="10"/>
        <v>5500</v>
      </c>
      <c r="J65" s="102">
        <f t="shared" si="10"/>
        <v>0</v>
      </c>
      <c r="K65" s="100">
        <f t="shared" si="10"/>
        <v>4000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7500</v>
      </c>
      <c r="H67" s="94">
        <v>0</v>
      </c>
      <c r="I67" s="93">
        <v>5500</v>
      </c>
      <c r="J67" s="95">
        <v>0</v>
      </c>
      <c r="K67" s="93">
        <v>4000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97350</v>
      </c>
      <c r="F73" s="86">
        <f t="shared" ref="F73:M73" si="12">SUM(F74:F75)</f>
        <v>240054</v>
      </c>
      <c r="G73" s="86">
        <f t="shared" si="12"/>
        <v>248701</v>
      </c>
      <c r="H73" s="87">
        <f t="shared" si="12"/>
        <v>250773</v>
      </c>
      <c r="I73" s="86">
        <f t="shared" si="12"/>
        <v>211314</v>
      </c>
      <c r="J73" s="88">
        <f t="shared" si="12"/>
        <v>216814</v>
      </c>
      <c r="K73" s="86">
        <f t="shared" si="12"/>
        <v>199376</v>
      </c>
      <c r="L73" s="86">
        <f t="shared" si="12"/>
        <v>311673</v>
      </c>
      <c r="M73" s="86">
        <f t="shared" si="12"/>
        <v>340531.21500000003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97350</v>
      </c>
      <c r="F75" s="93">
        <v>240054</v>
      </c>
      <c r="G75" s="93">
        <v>248701</v>
      </c>
      <c r="H75" s="94">
        <v>250773</v>
      </c>
      <c r="I75" s="93">
        <v>211314</v>
      </c>
      <c r="J75" s="95">
        <v>216814</v>
      </c>
      <c r="K75" s="93">
        <v>199376</v>
      </c>
      <c r="L75" s="93">
        <v>311673</v>
      </c>
      <c r="M75" s="93">
        <v>340531.21500000003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5795</v>
      </c>
      <c r="F77" s="72">
        <f t="shared" ref="F77:M77" si="13">F78+F81+F84+F85+F86+F87+F88</f>
        <v>67091</v>
      </c>
      <c r="G77" s="72">
        <f t="shared" si="13"/>
        <v>4933</v>
      </c>
      <c r="H77" s="73">
        <f t="shared" si="13"/>
        <v>1160</v>
      </c>
      <c r="I77" s="72">
        <f t="shared" si="13"/>
        <v>1160</v>
      </c>
      <c r="J77" s="74">
        <f t="shared" si="13"/>
        <v>870</v>
      </c>
      <c r="K77" s="72">
        <f t="shared" si="13"/>
        <v>142</v>
      </c>
      <c r="L77" s="72">
        <f t="shared" si="13"/>
        <v>149</v>
      </c>
      <c r="M77" s="72">
        <f t="shared" si="13"/>
        <v>157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3842</v>
      </c>
      <c r="G78" s="100">
        <f t="shared" si="14"/>
        <v>46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3842</v>
      </c>
      <c r="G80" s="93">
        <v>46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5795</v>
      </c>
      <c r="F81" s="86">
        <f t="shared" ref="F81:M81" si="15">SUM(F82:F83)</f>
        <v>62948</v>
      </c>
      <c r="G81" s="86">
        <f t="shared" si="15"/>
        <v>4887</v>
      </c>
      <c r="H81" s="87">
        <f t="shared" si="15"/>
        <v>160</v>
      </c>
      <c r="I81" s="86">
        <f t="shared" si="15"/>
        <v>532</v>
      </c>
      <c r="J81" s="88">
        <f t="shared" si="15"/>
        <v>277</v>
      </c>
      <c r="K81" s="86">
        <f t="shared" si="15"/>
        <v>142</v>
      </c>
      <c r="L81" s="86">
        <f t="shared" si="15"/>
        <v>149</v>
      </c>
      <c r="M81" s="86">
        <f t="shared" si="15"/>
        <v>157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5795</v>
      </c>
      <c r="F83" s="93">
        <v>62948</v>
      </c>
      <c r="G83" s="93">
        <v>4887</v>
      </c>
      <c r="H83" s="94">
        <v>160</v>
      </c>
      <c r="I83" s="93">
        <v>532</v>
      </c>
      <c r="J83" s="95">
        <v>277</v>
      </c>
      <c r="K83" s="93">
        <v>142</v>
      </c>
      <c r="L83" s="93">
        <v>149</v>
      </c>
      <c r="M83" s="93">
        <v>157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301</v>
      </c>
      <c r="G88" s="86">
        <v>0</v>
      </c>
      <c r="H88" s="87">
        <v>1000</v>
      </c>
      <c r="I88" s="86">
        <v>628</v>
      </c>
      <c r="J88" s="88">
        <v>593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379886</v>
      </c>
      <c r="F92" s="46">
        <f t="shared" ref="F92:M92" si="16">F4+F51+F77+F90</f>
        <v>558362</v>
      </c>
      <c r="G92" s="46">
        <f t="shared" si="16"/>
        <v>496598</v>
      </c>
      <c r="H92" s="47">
        <f t="shared" si="16"/>
        <v>491536</v>
      </c>
      <c r="I92" s="46">
        <f t="shared" si="16"/>
        <v>468592</v>
      </c>
      <c r="J92" s="48">
        <f t="shared" si="16"/>
        <v>476141</v>
      </c>
      <c r="K92" s="46">
        <f t="shared" si="16"/>
        <v>449956</v>
      </c>
      <c r="L92" s="46">
        <f t="shared" si="16"/>
        <v>598071</v>
      </c>
      <c r="M92" s="46">
        <f t="shared" si="16"/>
        <v>641126.60900000005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>
      <selection activeCell="B2" sqref="B2"/>
    </sheetView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193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124</v>
      </c>
      <c r="F3" s="17" t="s">
        <v>125</v>
      </c>
      <c r="G3" s="17" t="s">
        <v>126</v>
      </c>
      <c r="H3" s="173" t="s">
        <v>127</v>
      </c>
      <c r="I3" s="174"/>
      <c r="J3" s="175"/>
      <c r="K3" s="17" t="s">
        <v>128</v>
      </c>
      <c r="L3" s="17" t="s">
        <v>129</v>
      </c>
      <c r="M3" s="17" t="s">
        <v>130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82806</v>
      </c>
      <c r="F4" s="72">
        <f t="shared" ref="F4:M4" si="0">F5+F8+F47</f>
        <v>89713</v>
      </c>
      <c r="G4" s="72">
        <f t="shared" si="0"/>
        <v>93448</v>
      </c>
      <c r="H4" s="73">
        <f t="shared" si="0"/>
        <v>102832</v>
      </c>
      <c r="I4" s="72">
        <f t="shared" si="0"/>
        <v>100332</v>
      </c>
      <c r="J4" s="74">
        <f t="shared" si="0"/>
        <v>96715</v>
      </c>
      <c r="K4" s="72">
        <f t="shared" si="0"/>
        <v>105270</v>
      </c>
      <c r="L4" s="72">
        <f t="shared" si="0"/>
        <v>112415</v>
      </c>
      <c r="M4" s="72">
        <f t="shared" si="0"/>
        <v>119852.99500000001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69355</v>
      </c>
      <c r="F5" s="100">
        <f t="shared" ref="F5:M5" si="1">SUM(F6:F7)</f>
        <v>75456</v>
      </c>
      <c r="G5" s="100">
        <f t="shared" si="1"/>
        <v>80492</v>
      </c>
      <c r="H5" s="101">
        <f t="shared" si="1"/>
        <v>86936</v>
      </c>
      <c r="I5" s="100">
        <f t="shared" si="1"/>
        <v>86936</v>
      </c>
      <c r="J5" s="102">
        <f t="shared" si="1"/>
        <v>83536</v>
      </c>
      <c r="K5" s="100">
        <f t="shared" si="1"/>
        <v>91318</v>
      </c>
      <c r="L5" s="100">
        <f t="shared" si="1"/>
        <v>98689</v>
      </c>
      <c r="M5" s="100">
        <f t="shared" si="1"/>
        <v>105399.51700000001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60465</v>
      </c>
      <c r="F6" s="79">
        <v>65647</v>
      </c>
      <c r="G6" s="79">
        <v>70207</v>
      </c>
      <c r="H6" s="80">
        <v>75366</v>
      </c>
      <c r="I6" s="79">
        <v>75366</v>
      </c>
      <c r="J6" s="81">
        <v>83536</v>
      </c>
      <c r="K6" s="79">
        <v>77450</v>
      </c>
      <c r="L6" s="79">
        <v>85467</v>
      </c>
      <c r="M6" s="79">
        <v>91278.751000000004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8890</v>
      </c>
      <c r="F7" s="93">
        <v>9809</v>
      </c>
      <c r="G7" s="93">
        <v>10285</v>
      </c>
      <c r="H7" s="94">
        <v>11570</v>
      </c>
      <c r="I7" s="93">
        <v>11570</v>
      </c>
      <c r="J7" s="95">
        <v>0</v>
      </c>
      <c r="K7" s="93">
        <v>13868</v>
      </c>
      <c r="L7" s="93">
        <v>13222</v>
      </c>
      <c r="M7" s="93">
        <v>14120.765999999998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13451</v>
      </c>
      <c r="F8" s="100">
        <f t="shared" ref="F8:M8" si="2">SUM(F9:F46)</f>
        <v>14257</v>
      </c>
      <c r="G8" s="100">
        <f t="shared" si="2"/>
        <v>12956</v>
      </c>
      <c r="H8" s="101">
        <f t="shared" si="2"/>
        <v>15896</v>
      </c>
      <c r="I8" s="100">
        <f t="shared" si="2"/>
        <v>13396</v>
      </c>
      <c r="J8" s="102">
        <f t="shared" si="2"/>
        <v>13179</v>
      </c>
      <c r="K8" s="100">
        <f t="shared" si="2"/>
        <v>13952</v>
      </c>
      <c r="L8" s="100">
        <f t="shared" si="2"/>
        <v>13726</v>
      </c>
      <c r="M8" s="100">
        <f t="shared" si="2"/>
        <v>14453.477999999999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131</v>
      </c>
      <c r="F9" s="79">
        <v>27</v>
      </c>
      <c r="G9" s="79">
        <v>65</v>
      </c>
      <c r="H9" s="80">
        <v>0</v>
      </c>
      <c r="I9" s="79">
        <v>0</v>
      </c>
      <c r="J9" s="81">
        <v>33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7</v>
      </c>
      <c r="F10" s="86">
        <v>0</v>
      </c>
      <c r="G10" s="86">
        <v>0</v>
      </c>
      <c r="H10" s="87">
        <v>0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50</v>
      </c>
      <c r="F11" s="86">
        <v>154</v>
      </c>
      <c r="G11" s="86">
        <v>42</v>
      </c>
      <c r="H11" s="87">
        <v>67</v>
      </c>
      <c r="I11" s="86">
        <v>67</v>
      </c>
      <c r="J11" s="88">
        <v>81</v>
      </c>
      <c r="K11" s="86">
        <v>71</v>
      </c>
      <c r="L11" s="86">
        <v>75</v>
      </c>
      <c r="M11" s="86">
        <v>78.974999999999994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107</v>
      </c>
      <c r="F14" s="86">
        <v>34</v>
      </c>
      <c r="G14" s="86">
        <v>50</v>
      </c>
      <c r="H14" s="87">
        <v>79</v>
      </c>
      <c r="I14" s="86">
        <v>79</v>
      </c>
      <c r="J14" s="88">
        <v>59</v>
      </c>
      <c r="K14" s="86">
        <v>84</v>
      </c>
      <c r="L14" s="86">
        <v>87</v>
      </c>
      <c r="M14" s="86">
        <v>91.61099999999999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268</v>
      </c>
      <c r="F15" s="86">
        <v>100</v>
      </c>
      <c r="G15" s="86">
        <v>25</v>
      </c>
      <c r="H15" s="87">
        <v>226</v>
      </c>
      <c r="I15" s="86">
        <v>226</v>
      </c>
      <c r="J15" s="88">
        <v>81</v>
      </c>
      <c r="K15" s="86">
        <v>229</v>
      </c>
      <c r="L15" s="86">
        <v>240</v>
      </c>
      <c r="M15" s="86">
        <v>252.72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20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316</v>
      </c>
      <c r="F19" s="86">
        <v>655</v>
      </c>
      <c r="G19" s="86">
        <v>558</v>
      </c>
      <c r="H19" s="87">
        <v>467</v>
      </c>
      <c r="I19" s="86">
        <v>467</v>
      </c>
      <c r="J19" s="88">
        <v>424</v>
      </c>
      <c r="K19" s="86">
        <v>525</v>
      </c>
      <c r="L19" s="86">
        <v>549</v>
      </c>
      <c r="M19" s="86">
        <v>578.09699999999998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62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378</v>
      </c>
      <c r="F22" s="86">
        <v>125</v>
      </c>
      <c r="G22" s="86">
        <v>5</v>
      </c>
      <c r="H22" s="87">
        <v>227</v>
      </c>
      <c r="I22" s="86">
        <v>227</v>
      </c>
      <c r="J22" s="88">
        <v>142</v>
      </c>
      <c r="K22" s="86">
        <v>243</v>
      </c>
      <c r="L22" s="86">
        <v>254</v>
      </c>
      <c r="M22" s="86">
        <v>267.46199999999999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7</v>
      </c>
      <c r="G25" s="86">
        <v>-124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1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295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80</v>
      </c>
      <c r="F30" s="86">
        <v>73</v>
      </c>
      <c r="G30" s="86">
        <v>65</v>
      </c>
      <c r="H30" s="87">
        <v>161</v>
      </c>
      <c r="I30" s="86">
        <v>161</v>
      </c>
      <c r="J30" s="88">
        <v>0</v>
      </c>
      <c r="K30" s="86">
        <v>170</v>
      </c>
      <c r="L30" s="86">
        <v>178</v>
      </c>
      <c r="M30" s="86">
        <v>187.43399999999997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7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83</v>
      </c>
      <c r="F32" s="86">
        <v>51</v>
      </c>
      <c r="G32" s="86">
        <v>37</v>
      </c>
      <c r="H32" s="87">
        <v>110</v>
      </c>
      <c r="I32" s="86">
        <v>110</v>
      </c>
      <c r="J32" s="88">
        <v>105</v>
      </c>
      <c r="K32" s="86">
        <v>116</v>
      </c>
      <c r="L32" s="86">
        <v>121</v>
      </c>
      <c r="M32" s="86">
        <v>127.413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777</v>
      </c>
      <c r="F33" s="86">
        <v>155</v>
      </c>
      <c r="G33" s="86">
        <v>76</v>
      </c>
      <c r="H33" s="87">
        <v>397</v>
      </c>
      <c r="I33" s="86">
        <v>397</v>
      </c>
      <c r="J33" s="88">
        <v>186</v>
      </c>
      <c r="K33" s="86">
        <v>417</v>
      </c>
      <c r="L33" s="86">
        <v>436</v>
      </c>
      <c r="M33" s="86">
        <v>459.10799999999995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1884</v>
      </c>
      <c r="F34" s="86">
        <v>1586</v>
      </c>
      <c r="G34" s="86">
        <v>1106</v>
      </c>
      <c r="H34" s="87">
        <v>4017</v>
      </c>
      <c r="I34" s="86">
        <v>4017</v>
      </c>
      <c r="J34" s="88">
        <v>1733</v>
      </c>
      <c r="K34" s="86">
        <v>4285</v>
      </c>
      <c r="L34" s="86">
        <v>3546</v>
      </c>
      <c r="M34" s="86">
        <v>3733.9380000000001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31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2575</v>
      </c>
      <c r="F37" s="86">
        <v>2150</v>
      </c>
      <c r="G37" s="86">
        <v>1805</v>
      </c>
      <c r="H37" s="87">
        <v>2033</v>
      </c>
      <c r="I37" s="86">
        <v>2033</v>
      </c>
      <c r="J37" s="88">
        <v>1277</v>
      </c>
      <c r="K37" s="86">
        <v>1297</v>
      </c>
      <c r="L37" s="86">
        <v>1334</v>
      </c>
      <c r="M37" s="86">
        <v>1404.7019999999998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372</v>
      </c>
      <c r="F38" s="86">
        <v>281</v>
      </c>
      <c r="G38" s="86">
        <v>194</v>
      </c>
      <c r="H38" s="87">
        <v>441</v>
      </c>
      <c r="I38" s="86">
        <v>441</v>
      </c>
      <c r="J38" s="88">
        <v>479</v>
      </c>
      <c r="K38" s="86">
        <v>464</v>
      </c>
      <c r="L38" s="86">
        <v>486</v>
      </c>
      <c r="M38" s="86">
        <v>511.75799999999998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138</v>
      </c>
      <c r="F39" s="86">
        <v>143</v>
      </c>
      <c r="G39" s="86">
        <v>312</v>
      </c>
      <c r="H39" s="87">
        <v>575</v>
      </c>
      <c r="I39" s="86">
        <v>575</v>
      </c>
      <c r="J39" s="88">
        <v>859</v>
      </c>
      <c r="K39" s="86">
        <v>655</v>
      </c>
      <c r="L39" s="86">
        <v>684</v>
      </c>
      <c r="M39" s="86">
        <v>720.25199999999995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982</v>
      </c>
      <c r="F40" s="86">
        <v>2170</v>
      </c>
      <c r="G40" s="86">
        <v>715</v>
      </c>
      <c r="H40" s="87">
        <v>706</v>
      </c>
      <c r="I40" s="86">
        <v>706</v>
      </c>
      <c r="J40" s="88">
        <v>547</v>
      </c>
      <c r="K40" s="86">
        <v>672</v>
      </c>
      <c r="L40" s="86">
        <v>703</v>
      </c>
      <c r="M40" s="86">
        <v>740.25900000000001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239</v>
      </c>
      <c r="H41" s="87">
        <v>250</v>
      </c>
      <c r="I41" s="86">
        <v>250</v>
      </c>
      <c r="J41" s="88">
        <v>925</v>
      </c>
      <c r="K41" s="86">
        <v>300</v>
      </c>
      <c r="L41" s="86">
        <v>314</v>
      </c>
      <c r="M41" s="86">
        <v>330.642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5120</v>
      </c>
      <c r="F42" s="86">
        <v>6411</v>
      </c>
      <c r="G42" s="86">
        <v>5083</v>
      </c>
      <c r="H42" s="87">
        <v>5799</v>
      </c>
      <c r="I42" s="86">
        <v>3299</v>
      </c>
      <c r="J42" s="88">
        <v>5029</v>
      </c>
      <c r="K42" s="86">
        <v>4064</v>
      </c>
      <c r="L42" s="86">
        <v>4343</v>
      </c>
      <c r="M42" s="86">
        <v>4573.1790000000001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1923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126</v>
      </c>
      <c r="F44" s="86">
        <v>117</v>
      </c>
      <c r="G44" s="86">
        <v>583</v>
      </c>
      <c r="H44" s="87">
        <v>271</v>
      </c>
      <c r="I44" s="86">
        <v>271</v>
      </c>
      <c r="J44" s="88">
        <v>750</v>
      </c>
      <c r="K44" s="86">
        <v>285</v>
      </c>
      <c r="L44" s="86">
        <v>298</v>
      </c>
      <c r="M44" s="86">
        <v>313.79399999999998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50</v>
      </c>
      <c r="F45" s="86">
        <v>18</v>
      </c>
      <c r="G45" s="86">
        <v>165</v>
      </c>
      <c r="H45" s="87">
        <v>70</v>
      </c>
      <c r="I45" s="86">
        <v>70</v>
      </c>
      <c r="J45" s="88">
        <v>80</v>
      </c>
      <c r="K45" s="86">
        <v>75</v>
      </c>
      <c r="L45" s="86">
        <v>78</v>
      </c>
      <c r="M45" s="86">
        <v>82.134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12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134</v>
      </c>
      <c r="F51" s="72">
        <f t="shared" ref="F51:M51" si="4">F52+F59+F62+F63+F64+F72+F73</f>
        <v>332</v>
      </c>
      <c r="G51" s="72">
        <f t="shared" si="4"/>
        <v>0</v>
      </c>
      <c r="H51" s="73">
        <f t="shared" si="4"/>
        <v>0</v>
      </c>
      <c r="I51" s="72">
        <f t="shared" si="4"/>
        <v>0</v>
      </c>
      <c r="J51" s="74">
        <f t="shared" si="4"/>
        <v>233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134</v>
      </c>
      <c r="F73" s="86">
        <f t="shared" ref="F73:M73" si="12">SUM(F74:F75)</f>
        <v>332</v>
      </c>
      <c r="G73" s="86">
        <f t="shared" si="12"/>
        <v>0</v>
      </c>
      <c r="H73" s="87">
        <f t="shared" si="12"/>
        <v>0</v>
      </c>
      <c r="I73" s="86">
        <f t="shared" si="12"/>
        <v>0</v>
      </c>
      <c r="J73" s="88">
        <f t="shared" si="12"/>
        <v>233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134</v>
      </c>
      <c r="F74" s="79">
        <v>332</v>
      </c>
      <c r="G74" s="79">
        <v>0</v>
      </c>
      <c r="H74" s="80">
        <v>0</v>
      </c>
      <c r="I74" s="79">
        <v>0</v>
      </c>
      <c r="J74" s="81">
        <v>233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4797</v>
      </c>
      <c r="F77" s="72">
        <f t="shared" ref="F77:M77" si="13">F78+F81+F84+F85+F86+F87+F88</f>
        <v>3266</v>
      </c>
      <c r="G77" s="72">
        <f t="shared" si="13"/>
        <v>3268</v>
      </c>
      <c r="H77" s="73">
        <f t="shared" si="13"/>
        <v>4268</v>
      </c>
      <c r="I77" s="72">
        <f t="shared" si="13"/>
        <v>4268</v>
      </c>
      <c r="J77" s="74">
        <f t="shared" si="13"/>
        <v>4235</v>
      </c>
      <c r="K77" s="72">
        <f t="shared" si="13"/>
        <v>9271</v>
      </c>
      <c r="L77" s="72">
        <f t="shared" si="13"/>
        <v>3542</v>
      </c>
      <c r="M77" s="72">
        <f t="shared" si="13"/>
        <v>3729.7259999999997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119</v>
      </c>
      <c r="F78" s="100">
        <f t="shared" ref="F78:M78" si="14">SUM(F79:F80)</f>
        <v>2542</v>
      </c>
      <c r="G78" s="100">
        <f t="shared" si="14"/>
        <v>3268</v>
      </c>
      <c r="H78" s="101">
        <f t="shared" si="14"/>
        <v>4202</v>
      </c>
      <c r="I78" s="100">
        <f t="shared" si="14"/>
        <v>4068</v>
      </c>
      <c r="J78" s="102">
        <f t="shared" si="14"/>
        <v>4068</v>
      </c>
      <c r="K78" s="100">
        <f t="shared" si="14"/>
        <v>7758</v>
      </c>
      <c r="L78" s="100">
        <f t="shared" si="14"/>
        <v>1959</v>
      </c>
      <c r="M78" s="100">
        <f t="shared" si="14"/>
        <v>2062.8269999999998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-134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119</v>
      </c>
      <c r="F80" s="93">
        <v>2542</v>
      </c>
      <c r="G80" s="93">
        <v>3268</v>
      </c>
      <c r="H80" s="94">
        <v>4202</v>
      </c>
      <c r="I80" s="93">
        <v>4202</v>
      </c>
      <c r="J80" s="95">
        <v>4068</v>
      </c>
      <c r="K80" s="93">
        <v>7758</v>
      </c>
      <c r="L80" s="93">
        <v>1959</v>
      </c>
      <c r="M80" s="93">
        <v>2062.8269999999998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4678</v>
      </c>
      <c r="F81" s="86">
        <f t="shared" ref="F81:M81" si="15">SUM(F82:F83)</f>
        <v>724</v>
      </c>
      <c r="G81" s="86">
        <f t="shared" si="15"/>
        <v>0</v>
      </c>
      <c r="H81" s="87">
        <f t="shared" si="15"/>
        <v>33</v>
      </c>
      <c r="I81" s="86">
        <f t="shared" si="15"/>
        <v>167</v>
      </c>
      <c r="J81" s="88">
        <f t="shared" si="15"/>
        <v>134</v>
      </c>
      <c r="K81" s="86">
        <f t="shared" si="15"/>
        <v>1513</v>
      </c>
      <c r="L81" s="86">
        <f t="shared" si="15"/>
        <v>1583</v>
      </c>
      <c r="M81" s="86">
        <f t="shared" si="15"/>
        <v>1666.8989999999999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1260</v>
      </c>
      <c r="L82" s="79">
        <v>1318</v>
      </c>
      <c r="M82" s="79">
        <v>1387.8539999999998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4678</v>
      </c>
      <c r="F83" s="93">
        <v>724</v>
      </c>
      <c r="G83" s="93">
        <v>0</v>
      </c>
      <c r="H83" s="94">
        <v>33</v>
      </c>
      <c r="I83" s="93">
        <v>167</v>
      </c>
      <c r="J83" s="95">
        <v>134</v>
      </c>
      <c r="K83" s="93">
        <v>253</v>
      </c>
      <c r="L83" s="93">
        <v>265</v>
      </c>
      <c r="M83" s="93">
        <v>279.04499999999996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33</v>
      </c>
      <c r="I88" s="86">
        <v>33</v>
      </c>
      <c r="J88" s="88">
        <v>33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87737</v>
      </c>
      <c r="F92" s="46">
        <f t="shared" ref="F92:M92" si="16">F4+F51+F77+F90</f>
        <v>93311</v>
      </c>
      <c r="G92" s="46">
        <f t="shared" si="16"/>
        <v>96716</v>
      </c>
      <c r="H92" s="47">
        <f t="shared" si="16"/>
        <v>107100</v>
      </c>
      <c r="I92" s="46">
        <f t="shared" si="16"/>
        <v>104600</v>
      </c>
      <c r="J92" s="48">
        <f t="shared" si="16"/>
        <v>101183</v>
      </c>
      <c r="K92" s="46">
        <f t="shared" si="16"/>
        <v>114541</v>
      </c>
      <c r="L92" s="46">
        <f t="shared" si="16"/>
        <v>115957</v>
      </c>
      <c r="M92" s="46">
        <f t="shared" si="16"/>
        <v>123582.72100000001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194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124</v>
      </c>
      <c r="F3" s="17" t="s">
        <v>125</v>
      </c>
      <c r="G3" s="17" t="s">
        <v>126</v>
      </c>
      <c r="H3" s="173" t="s">
        <v>127</v>
      </c>
      <c r="I3" s="174"/>
      <c r="J3" s="175"/>
      <c r="K3" s="17" t="s">
        <v>128</v>
      </c>
      <c r="L3" s="17" t="s">
        <v>129</v>
      </c>
      <c r="M3" s="17" t="s">
        <v>130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33349</v>
      </c>
      <c r="F4" s="72">
        <f t="shared" ref="F4:M4" si="0">F5+F8+F47</f>
        <v>35561</v>
      </c>
      <c r="G4" s="72">
        <f t="shared" si="0"/>
        <v>38180</v>
      </c>
      <c r="H4" s="73">
        <f t="shared" si="0"/>
        <v>36834</v>
      </c>
      <c r="I4" s="72">
        <f t="shared" si="0"/>
        <v>37284</v>
      </c>
      <c r="J4" s="74">
        <f t="shared" si="0"/>
        <v>38153</v>
      </c>
      <c r="K4" s="72">
        <f t="shared" si="0"/>
        <v>45600</v>
      </c>
      <c r="L4" s="72">
        <f t="shared" si="0"/>
        <v>41574</v>
      </c>
      <c r="M4" s="72">
        <f t="shared" si="0"/>
        <v>44325.421999999999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26107</v>
      </c>
      <c r="F5" s="100">
        <f t="shared" ref="F5:M5" si="1">SUM(F6:F7)</f>
        <v>30403</v>
      </c>
      <c r="G5" s="100">
        <f t="shared" si="1"/>
        <v>32158</v>
      </c>
      <c r="H5" s="101">
        <f t="shared" si="1"/>
        <v>30176</v>
      </c>
      <c r="I5" s="100">
        <f t="shared" si="1"/>
        <v>31183</v>
      </c>
      <c r="J5" s="102">
        <f t="shared" si="1"/>
        <v>32052</v>
      </c>
      <c r="K5" s="100">
        <f t="shared" si="1"/>
        <v>36729</v>
      </c>
      <c r="L5" s="100">
        <f t="shared" si="1"/>
        <v>36590</v>
      </c>
      <c r="M5" s="100">
        <f t="shared" si="1"/>
        <v>39077.269999999997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22162</v>
      </c>
      <c r="F6" s="79">
        <v>25740</v>
      </c>
      <c r="G6" s="79">
        <v>27406</v>
      </c>
      <c r="H6" s="80">
        <v>26355</v>
      </c>
      <c r="I6" s="79">
        <v>27362</v>
      </c>
      <c r="J6" s="81">
        <v>32052</v>
      </c>
      <c r="K6" s="79">
        <v>31380</v>
      </c>
      <c r="L6" s="79">
        <v>32209</v>
      </c>
      <c r="M6" s="79">
        <v>34399.076999999997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3945</v>
      </c>
      <c r="F7" s="93">
        <v>4663</v>
      </c>
      <c r="G7" s="93">
        <v>4752</v>
      </c>
      <c r="H7" s="94">
        <v>3821</v>
      </c>
      <c r="I7" s="93">
        <v>3821</v>
      </c>
      <c r="J7" s="95">
        <v>0</v>
      </c>
      <c r="K7" s="93">
        <v>5349</v>
      </c>
      <c r="L7" s="93">
        <v>4381</v>
      </c>
      <c r="M7" s="93">
        <v>4678.1929999999993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7242</v>
      </c>
      <c r="F8" s="100">
        <f t="shared" ref="F8:M8" si="2">SUM(F9:F46)</f>
        <v>5158</v>
      </c>
      <c r="G8" s="100">
        <f t="shared" si="2"/>
        <v>6022</v>
      </c>
      <c r="H8" s="101">
        <f t="shared" si="2"/>
        <v>6658</v>
      </c>
      <c r="I8" s="100">
        <f t="shared" si="2"/>
        <v>6101</v>
      </c>
      <c r="J8" s="102">
        <f t="shared" si="2"/>
        <v>6101</v>
      </c>
      <c r="K8" s="100">
        <f t="shared" si="2"/>
        <v>8871</v>
      </c>
      <c r="L8" s="100">
        <f t="shared" si="2"/>
        <v>4984</v>
      </c>
      <c r="M8" s="100">
        <f t="shared" si="2"/>
        <v>5248.1519999999991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24</v>
      </c>
      <c r="F9" s="79">
        <v>12</v>
      </c>
      <c r="G9" s="79">
        <v>32</v>
      </c>
      <c r="H9" s="80">
        <v>0</v>
      </c>
      <c r="I9" s="79">
        <v>0</v>
      </c>
      <c r="J9" s="81">
        <v>16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0</v>
      </c>
      <c r="G10" s="86">
        <v>0</v>
      </c>
      <c r="H10" s="87">
        <v>0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103</v>
      </c>
      <c r="F11" s="86">
        <v>189</v>
      </c>
      <c r="G11" s="86">
        <v>0</v>
      </c>
      <c r="H11" s="87">
        <v>10</v>
      </c>
      <c r="I11" s="86">
        <v>10</v>
      </c>
      <c r="J11" s="88">
        <v>10</v>
      </c>
      <c r="K11" s="86">
        <v>11</v>
      </c>
      <c r="L11" s="86">
        <v>12</v>
      </c>
      <c r="M11" s="86">
        <v>12.635999999999999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32</v>
      </c>
      <c r="F14" s="86">
        <v>12</v>
      </c>
      <c r="G14" s="86">
        <v>8</v>
      </c>
      <c r="H14" s="87">
        <v>87</v>
      </c>
      <c r="I14" s="86">
        <v>37</v>
      </c>
      <c r="J14" s="88">
        <v>36</v>
      </c>
      <c r="K14" s="86">
        <v>92</v>
      </c>
      <c r="L14" s="86">
        <v>96</v>
      </c>
      <c r="M14" s="86">
        <v>101.08799999999999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89</v>
      </c>
      <c r="F15" s="86">
        <v>65</v>
      </c>
      <c r="G15" s="86">
        <v>31</v>
      </c>
      <c r="H15" s="87">
        <v>166</v>
      </c>
      <c r="I15" s="86">
        <v>166</v>
      </c>
      <c r="J15" s="88">
        <v>33</v>
      </c>
      <c r="K15" s="86">
        <v>73</v>
      </c>
      <c r="L15" s="86">
        <v>74</v>
      </c>
      <c r="M15" s="86">
        <v>77.921999999999997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221</v>
      </c>
      <c r="F16" s="86">
        <v>285</v>
      </c>
      <c r="G16" s="86">
        <v>342</v>
      </c>
      <c r="H16" s="87">
        <v>142</v>
      </c>
      <c r="I16" s="86">
        <v>142</v>
      </c>
      <c r="J16" s="88">
        <v>325</v>
      </c>
      <c r="K16" s="86">
        <v>380</v>
      </c>
      <c r="L16" s="86">
        <v>387</v>
      </c>
      <c r="M16" s="86">
        <v>407.51099999999997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86</v>
      </c>
      <c r="F18" s="86">
        <v>38</v>
      </c>
      <c r="G18" s="86">
        <v>38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24</v>
      </c>
      <c r="F19" s="86">
        <v>0</v>
      </c>
      <c r="G19" s="86">
        <v>27</v>
      </c>
      <c r="H19" s="87">
        <v>0</v>
      </c>
      <c r="I19" s="86">
        <v>0</v>
      </c>
      <c r="J19" s="88">
        <v>8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592</v>
      </c>
      <c r="F22" s="86">
        <v>173</v>
      </c>
      <c r="G22" s="86">
        <v>5</v>
      </c>
      <c r="H22" s="87">
        <v>380</v>
      </c>
      <c r="I22" s="86">
        <v>130</v>
      </c>
      <c r="J22" s="88">
        <v>50</v>
      </c>
      <c r="K22" s="86">
        <v>3295</v>
      </c>
      <c r="L22" s="86">
        <v>298</v>
      </c>
      <c r="M22" s="86">
        <v>313.79399999999998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2</v>
      </c>
      <c r="F25" s="86">
        <v>0</v>
      </c>
      <c r="G25" s="86">
        <v>0</v>
      </c>
      <c r="H25" s="87">
        <v>0</v>
      </c>
      <c r="I25" s="86">
        <v>0</v>
      </c>
      <c r="J25" s="88">
        <v>13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44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303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6</v>
      </c>
      <c r="F29" s="86">
        <v>5</v>
      </c>
      <c r="G29" s="86">
        <v>132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499</v>
      </c>
      <c r="F30" s="86">
        <v>332</v>
      </c>
      <c r="G30" s="86">
        <v>309</v>
      </c>
      <c r="H30" s="87">
        <v>700</v>
      </c>
      <c r="I30" s="86">
        <v>700</v>
      </c>
      <c r="J30" s="88">
        <v>536</v>
      </c>
      <c r="K30" s="86">
        <v>750</v>
      </c>
      <c r="L30" s="86">
        <v>785</v>
      </c>
      <c r="M30" s="86">
        <v>826.6049999999999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173</v>
      </c>
      <c r="F32" s="86">
        <v>130</v>
      </c>
      <c r="G32" s="86">
        <v>2</v>
      </c>
      <c r="H32" s="87">
        <v>75</v>
      </c>
      <c r="I32" s="86">
        <v>75</v>
      </c>
      <c r="J32" s="88">
        <v>75</v>
      </c>
      <c r="K32" s="86">
        <v>79</v>
      </c>
      <c r="L32" s="86">
        <v>83</v>
      </c>
      <c r="M32" s="86">
        <v>87.399000000000001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14</v>
      </c>
      <c r="F33" s="86">
        <v>13</v>
      </c>
      <c r="G33" s="86">
        <v>1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160</v>
      </c>
      <c r="F34" s="86">
        <v>25</v>
      </c>
      <c r="G34" s="86">
        <v>6</v>
      </c>
      <c r="H34" s="87">
        <v>0</v>
      </c>
      <c r="I34" s="86">
        <v>0</v>
      </c>
      <c r="J34" s="88">
        <v>47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2534</v>
      </c>
      <c r="F37" s="86">
        <v>244</v>
      </c>
      <c r="G37" s="86">
        <v>831</v>
      </c>
      <c r="H37" s="87">
        <v>160</v>
      </c>
      <c r="I37" s="86">
        <v>160</v>
      </c>
      <c r="J37" s="88">
        <v>183</v>
      </c>
      <c r="K37" s="86">
        <v>170</v>
      </c>
      <c r="L37" s="86">
        <v>178</v>
      </c>
      <c r="M37" s="86">
        <v>187.434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360</v>
      </c>
      <c r="F38" s="86">
        <v>167</v>
      </c>
      <c r="G38" s="86">
        <v>70</v>
      </c>
      <c r="H38" s="87">
        <v>98</v>
      </c>
      <c r="I38" s="86">
        <v>98</v>
      </c>
      <c r="J38" s="88">
        <v>172</v>
      </c>
      <c r="K38" s="86">
        <v>100</v>
      </c>
      <c r="L38" s="86">
        <v>105</v>
      </c>
      <c r="M38" s="86">
        <v>110.565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44</v>
      </c>
      <c r="G39" s="86">
        <v>0</v>
      </c>
      <c r="H39" s="87">
        <v>196</v>
      </c>
      <c r="I39" s="86">
        <v>196</v>
      </c>
      <c r="J39" s="88">
        <v>147</v>
      </c>
      <c r="K39" s="86">
        <v>206</v>
      </c>
      <c r="L39" s="86">
        <v>215</v>
      </c>
      <c r="M39" s="86">
        <v>226.39499999999998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484</v>
      </c>
      <c r="F40" s="86">
        <v>1009</v>
      </c>
      <c r="G40" s="86">
        <v>1418</v>
      </c>
      <c r="H40" s="87">
        <v>1460</v>
      </c>
      <c r="I40" s="86">
        <v>1210</v>
      </c>
      <c r="J40" s="88">
        <v>935</v>
      </c>
      <c r="K40" s="86">
        <v>1008</v>
      </c>
      <c r="L40" s="86">
        <v>1054</v>
      </c>
      <c r="M40" s="86">
        <v>1109.8619999999999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45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1711</v>
      </c>
      <c r="F42" s="86">
        <v>2314</v>
      </c>
      <c r="G42" s="86">
        <v>2516</v>
      </c>
      <c r="H42" s="87">
        <v>2704</v>
      </c>
      <c r="I42" s="86">
        <v>2697</v>
      </c>
      <c r="J42" s="88">
        <v>2888</v>
      </c>
      <c r="K42" s="86">
        <v>2517</v>
      </c>
      <c r="L42" s="86">
        <v>1504</v>
      </c>
      <c r="M42" s="86">
        <v>1583.712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3</v>
      </c>
      <c r="G43" s="86">
        <v>4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39</v>
      </c>
      <c r="F44" s="86">
        <v>44</v>
      </c>
      <c r="G44" s="86">
        <v>250</v>
      </c>
      <c r="H44" s="87">
        <v>430</v>
      </c>
      <c r="I44" s="86">
        <v>430</v>
      </c>
      <c r="J44" s="88">
        <v>280</v>
      </c>
      <c r="K44" s="86">
        <v>190</v>
      </c>
      <c r="L44" s="86">
        <v>99</v>
      </c>
      <c r="M44" s="86">
        <v>104.247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89</v>
      </c>
      <c r="F45" s="86">
        <v>9</v>
      </c>
      <c r="G45" s="86">
        <v>0</v>
      </c>
      <c r="H45" s="87">
        <v>50</v>
      </c>
      <c r="I45" s="86">
        <v>50</v>
      </c>
      <c r="J45" s="88">
        <v>0</v>
      </c>
      <c r="K45" s="86">
        <v>0</v>
      </c>
      <c r="L45" s="86">
        <v>94</v>
      </c>
      <c r="M45" s="86">
        <v>98.981999999999999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0</v>
      </c>
      <c r="G51" s="72">
        <f t="shared" si="4"/>
        <v>0</v>
      </c>
      <c r="H51" s="73">
        <f t="shared" si="4"/>
        <v>0</v>
      </c>
      <c r="I51" s="72">
        <f t="shared" si="4"/>
        <v>0</v>
      </c>
      <c r="J51" s="74">
        <f t="shared" si="4"/>
        <v>0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845</v>
      </c>
      <c r="F77" s="72">
        <f t="shared" ref="F77:M77" si="13">F78+F81+F84+F85+F86+F87+F88</f>
        <v>1944</v>
      </c>
      <c r="G77" s="72">
        <f t="shared" si="13"/>
        <v>163</v>
      </c>
      <c r="H77" s="73">
        <f t="shared" si="13"/>
        <v>228</v>
      </c>
      <c r="I77" s="72">
        <f t="shared" si="13"/>
        <v>278</v>
      </c>
      <c r="J77" s="74">
        <f t="shared" si="13"/>
        <v>278</v>
      </c>
      <c r="K77" s="72">
        <f t="shared" si="13"/>
        <v>2300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629</v>
      </c>
      <c r="F78" s="100">
        <f t="shared" ref="F78:M78" si="14">SUM(F79:F80)</f>
        <v>584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2300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2300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629</v>
      </c>
      <c r="F80" s="93">
        <v>584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216</v>
      </c>
      <c r="F81" s="86">
        <f t="shared" ref="F81:M81" si="15">SUM(F82:F83)</f>
        <v>1343</v>
      </c>
      <c r="G81" s="86">
        <f t="shared" si="15"/>
        <v>163</v>
      </c>
      <c r="H81" s="87">
        <f t="shared" si="15"/>
        <v>228</v>
      </c>
      <c r="I81" s="86">
        <f t="shared" si="15"/>
        <v>228</v>
      </c>
      <c r="J81" s="88">
        <f t="shared" si="15"/>
        <v>228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216</v>
      </c>
      <c r="F83" s="93">
        <v>1343</v>
      </c>
      <c r="G83" s="93">
        <v>163</v>
      </c>
      <c r="H83" s="94">
        <v>228</v>
      </c>
      <c r="I83" s="93">
        <v>228</v>
      </c>
      <c r="J83" s="95">
        <v>228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17</v>
      </c>
      <c r="G86" s="86">
        <v>0</v>
      </c>
      <c r="H86" s="87">
        <v>0</v>
      </c>
      <c r="I86" s="86">
        <v>50</v>
      </c>
      <c r="J86" s="88">
        <v>50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34194</v>
      </c>
      <c r="F92" s="46">
        <f t="shared" ref="F92:M92" si="16">F4+F51+F77+F90</f>
        <v>37505</v>
      </c>
      <c r="G92" s="46">
        <f t="shared" si="16"/>
        <v>38343</v>
      </c>
      <c r="H92" s="47">
        <f t="shared" si="16"/>
        <v>37062</v>
      </c>
      <c r="I92" s="46">
        <f t="shared" si="16"/>
        <v>37562</v>
      </c>
      <c r="J92" s="48">
        <f t="shared" si="16"/>
        <v>38431</v>
      </c>
      <c r="K92" s="46">
        <f t="shared" si="16"/>
        <v>47900</v>
      </c>
      <c r="L92" s="46">
        <f t="shared" si="16"/>
        <v>41574</v>
      </c>
      <c r="M92" s="46">
        <f t="shared" si="16"/>
        <v>44325.421999999999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195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124</v>
      </c>
      <c r="F3" s="17" t="s">
        <v>125</v>
      </c>
      <c r="G3" s="17" t="s">
        <v>126</v>
      </c>
      <c r="H3" s="173" t="s">
        <v>127</v>
      </c>
      <c r="I3" s="174"/>
      <c r="J3" s="175"/>
      <c r="K3" s="17" t="s">
        <v>128</v>
      </c>
      <c r="L3" s="17" t="s">
        <v>129</v>
      </c>
      <c r="M3" s="17" t="s">
        <v>130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10273</v>
      </c>
      <c r="F4" s="72">
        <f t="shared" ref="F4:M4" si="0">F5+F8+F47</f>
        <v>4520</v>
      </c>
      <c r="G4" s="72">
        <f t="shared" si="0"/>
        <v>4589</v>
      </c>
      <c r="H4" s="73">
        <f t="shared" si="0"/>
        <v>12384</v>
      </c>
      <c r="I4" s="72">
        <f t="shared" si="0"/>
        <v>15815</v>
      </c>
      <c r="J4" s="74">
        <f t="shared" si="0"/>
        <v>15725</v>
      </c>
      <c r="K4" s="72">
        <f t="shared" si="0"/>
        <v>15737</v>
      </c>
      <c r="L4" s="72">
        <f t="shared" si="0"/>
        <v>15126</v>
      </c>
      <c r="M4" s="72">
        <f t="shared" si="0"/>
        <v>16069.678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8002</v>
      </c>
      <c r="F5" s="100">
        <f t="shared" ref="F5:M5" si="1">SUM(F6:F7)</f>
        <v>2881</v>
      </c>
      <c r="G5" s="100">
        <f t="shared" si="1"/>
        <v>1493</v>
      </c>
      <c r="H5" s="101">
        <f t="shared" si="1"/>
        <v>6607</v>
      </c>
      <c r="I5" s="100">
        <f t="shared" si="1"/>
        <v>7838</v>
      </c>
      <c r="J5" s="102">
        <f t="shared" si="1"/>
        <v>7748</v>
      </c>
      <c r="K5" s="100">
        <f t="shared" si="1"/>
        <v>8820</v>
      </c>
      <c r="L5" s="100">
        <f t="shared" si="1"/>
        <v>9429</v>
      </c>
      <c r="M5" s="100">
        <f t="shared" si="1"/>
        <v>10070.736999999999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7199</v>
      </c>
      <c r="F6" s="79">
        <v>2881</v>
      </c>
      <c r="G6" s="79">
        <v>1461</v>
      </c>
      <c r="H6" s="80">
        <v>5448</v>
      </c>
      <c r="I6" s="79">
        <v>5879</v>
      </c>
      <c r="J6" s="81">
        <v>7748</v>
      </c>
      <c r="K6" s="79">
        <v>6662</v>
      </c>
      <c r="L6" s="79">
        <v>7924</v>
      </c>
      <c r="M6" s="79">
        <v>8462.9719999999998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803</v>
      </c>
      <c r="F7" s="93">
        <v>0</v>
      </c>
      <c r="G7" s="93">
        <v>32</v>
      </c>
      <c r="H7" s="94">
        <v>1159</v>
      </c>
      <c r="I7" s="93">
        <v>1959</v>
      </c>
      <c r="J7" s="95">
        <v>0</v>
      </c>
      <c r="K7" s="93">
        <v>2158</v>
      </c>
      <c r="L7" s="93">
        <v>1505</v>
      </c>
      <c r="M7" s="93">
        <v>1607.7649999999999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2271</v>
      </c>
      <c r="F8" s="100">
        <f t="shared" ref="F8:M8" si="2">SUM(F9:F46)</f>
        <v>1639</v>
      </c>
      <c r="G8" s="100">
        <f t="shared" si="2"/>
        <v>3096</v>
      </c>
      <c r="H8" s="101">
        <f t="shared" si="2"/>
        <v>5777</v>
      </c>
      <c r="I8" s="100">
        <f t="shared" si="2"/>
        <v>7977</v>
      </c>
      <c r="J8" s="102">
        <f t="shared" si="2"/>
        <v>7977</v>
      </c>
      <c r="K8" s="100">
        <f t="shared" si="2"/>
        <v>6917</v>
      </c>
      <c r="L8" s="100">
        <f t="shared" si="2"/>
        <v>5697</v>
      </c>
      <c r="M8" s="100">
        <f t="shared" si="2"/>
        <v>5998.9409999999998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16</v>
      </c>
      <c r="F9" s="79">
        <v>0</v>
      </c>
      <c r="G9" s="79">
        <v>94</v>
      </c>
      <c r="H9" s="80">
        <v>0</v>
      </c>
      <c r="I9" s="79">
        <v>0</v>
      </c>
      <c r="J9" s="81">
        <v>87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0</v>
      </c>
      <c r="G10" s="86">
        <v>0</v>
      </c>
      <c r="H10" s="87">
        <v>0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579</v>
      </c>
      <c r="F11" s="86">
        <v>0</v>
      </c>
      <c r="G11" s="86">
        <v>0</v>
      </c>
      <c r="H11" s="87">
        <v>39</v>
      </c>
      <c r="I11" s="86">
        <v>39</v>
      </c>
      <c r="J11" s="88">
        <v>0</v>
      </c>
      <c r="K11" s="86">
        <v>41</v>
      </c>
      <c r="L11" s="86">
        <v>43</v>
      </c>
      <c r="M11" s="86">
        <v>45.278999999999996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20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10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45</v>
      </c>
      <c r="F14" s="86">
        <v>54</v>
      </c>
      <c r="G14" s="86">
        <v>167</v>
      </c>
      <c r="H14" s="87">
        <v>63</v>
      </c>
      <c r="I14" s="86">
        <v>63</v>
      </c>
      <c r="J14" s="88">
        <v>44</v>
      </c>
      <c r="K14" s="86">
        <v>66</v>
      </c>
      <c r="L14" s="86">
        <v>69</v>
      </c>
      <c r="M14" s="86">
        <v>72.656999999999996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61</v>
      </c>
      <c r="F15" s="86">
        <v>14</v>
      </c>
      <c r="G15" s="86">
        <v>2</v>
      </c>
      <c r="H15" s="87">
        <v>20</v>
      </c>
      <c r="I15" s="86">
        <v>20</v>
      </c>
      <c r="J15" s="88">
        <v>11</v>
      </c>
      <c r="K15" s="86">
        <v>25</v>
      </c>
      <c r="L15" s="86">
        <v>26</v>
      </c>
      <c r="M15" s="86">
        <v>27.378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126</v>
      </c>
      <c r="F16" s="86">
        <v>0</v>
      </c>
      <c r="G16" s="86">
        <v>0</v>
      </c>
      <c r="H16" s="87">
        <v>0</v>
      </c>
      <c r="I16" s="86">
        <v>0</v>
      </c>
      <c r="J16" s="88">
        <v>3000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1268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86</v>
      </c>
      <c r="H18" s="87">
        <v>3000</v>
      </c>
      <c r="I18" s="86">
        <v>5500</v>
      </c>
      <c r="J18" s="88">
        <v>1038</v>
      </c>
      <c r="K18" s="86">
        <v>4500</v>
      </c>
      <c r="L18" s="86">
        <v>3162</v>
      </c>
      <c r="M18" s="86">
        <v>3329.5859999999998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0</v>
      </c>
      <c r="G22" s="86">
        <v>17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6</v>
      </c>
      <c r="F29" s="86">
        <v>0</v>
      </c>
      <c r="G29" s="86">
        <v>0</v>
      </c>
      <c r="H29" s="87">
        <v>5</v>
      </c>
      <c r="I29" s="86">
        <v>5</v>
      </c>
      <c r="J29" s="88">
        <v>0</v>
      </c>
      <c r="K29" s="86">
        <v>5</v>
      </c>
      <c r="L29" s="86">
        <v>5</v>
      </c>
      <c r="M29" s="86">
        <v>5.2649999999999997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2</v>
      </c>
      <c r="G37" s="86">
        <v>0</v>
      </c>
      <c r="H37" s="87">
        <v>0</v>
      </c>
      <c r="I37" s="86">
        <v>0</v>
      </c>
      <c r="J37" s="88">
        <v>5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60</v>
      </c>
      <c r="F38" s="86">
        <v>78</v>
      </c>
      <c r="G38" s="86">
        <v>0</v>
      </c>
      <c r="H38" s="87">
        <v>0</v>
      </c>
      <c r="I38" s="86">
        <v>0</v>
      </c>
      <c r="J38" s="88">
        <v>0</v>
      </c>
      <c r="K38" s="86">
        <v>0</v>
      </c>
      <c r="L38" s="86">
        <v>0</v>
      </c>
      <c r="M38" s="86">
        <v>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99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80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1265</v>
      </c>
      <c r="F42" s="86">
        <v>1479</v>
      </c>
      <c r="G42" s="86">
        <v>2730</v>
      </c>
      <c r="H42" s="87">
        <v>2496</v>
      </c>
      <c r="I42" s="86">
        <v>2196</v>
      </c>
      <c r="J42" s="88">
        <v>2098</v>
      </c>
      <c r="K42" s="86">
        <v>2118</v>
      </c>
      <c r="L42" s="86">
        <v>2222</v>
      </c>
      <c r="M42" s="86">
        <v>2339.7660000000001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0</v>
      </c>
      <c r="H43" s="87">
        <v>0</v>
      </c>
      <c r="I43" s="86">
        <v>0</v>
      </c>
      <c r="J43" s="88">
        <v>29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99</v>
      </c>
      <c r="F44" s="86">
        <v>0</v>
      </c>
      <c r="G44" s="86">
        <v>0</v>
      </c>
      <c r="H44" s="87">
        <v>76</v>
      </c>
      <c r="I44" s="86">
        <v>76</v>
      </c>
      <c r="J44" s="88">
        <v>61</v>
      </c>
      <c r="K44" s="86">
        <v>80</v>
      </c>
      <c r="L44" s="86">
        <v>84</v>
      </c>
      <c r="M44" s="86">
        <v>88.451999999999998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14</v>
      </c>
      <c r="F45" s="86">
        <v>12</v>
      </c>
      <c r="G45" s="86">
        <v>0</v>
      </c>
      <c r="H45" s="87">
        <v>78</v>
      </c>
      <c r="I45" s="86">
        <v>78</v>
      </c>
      <c r="J45" s="88">
        <v>127</v>
      </c>
      <c r="K45" s="86">
        <v>82</v>
      </c>
      <c r="L45" s="86">
        <v>86</v>
      </c>
      <c r="M45" s="86">
        <v>90.557999999999993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16</v>
      </c>
      <c r="G51" s="72">
        <f t="shared" si="4"/>
        <v>980</v>
      </c>
      <c r="H51" s="73">
        <f t="shared" si="4"/>
        <v>20718</v>
      </c>
      <c r="I51" s="72">
        <f t="shared" si="4"/>
        <v>20718</v>
      </c>
      <c r="J51" s="74">
        <f t="shared" si="4"/>
        <v>20718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16</v>
      </c>
      <c r="G73" s="86">
        <f t="shared" si="12"/>
        <v>980</v>
      </c>
      <c r="H73" s="87">
        <f t="shared" si="12"/>
        <v>20718</v>
      </c>
      <c r="I73" s="86">
        <f t="shared" si="12"/>
        <v>20718</v>
      </c>
      <c r="J73" s="88">
        <f t="shared" si="12"/>
        <v>20718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16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980</v>
      </c>
      <c r="H75" s="94">
        <v>20718</v>
      </c>
      <c r="I75" s="93">
        <v>20718</v>
      </c>
      <c r="J75" s="95">
        <v>20718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42</v>
      </c>
      <c r="F77" s="72">
        <f t="shared" ref="F77:M77" si="13">F78+F81+F84+F85+F86+F87+F88</f>
        <v>0</v>
      </c>
      <c r="G77" s="72">
        <f t="shared" si="13"/>
        <v>30624</v>
      </c>
      <c r="H77" s="73">
        <f t="shared" si="13"/>
        <v>21200</v>
      </c>
      <c r="I77" s="72">
        <f t="shared" si="13"/>
        <v>21500</v>
      </c>
      <c r="J77" s="74">
        <f t="shared" si="13"/>
        <v>21500</v>
      </c>
      <c r="K77" s="72">
        <f t="shared" si="13"/>
        <v>27025</v>
      </c>
      <c r="L77" s="72">
        <f t="shared" si="13"/>
        <v>28458</v>
      </c>
      <c r="M77" s="72">
        <f t="shared" si="13"/>
        <v>29966.273999999998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27025</v>
      </c>
      <c r="L78" s="100">
        <f t="shared" si="14"/>
        <v>28458</v>
      </c>
      <c r="M78" s="100">
        <f t="shared" si="14"/>
        <v>29966.273999999998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27025</v>
      </c>
      <c r="L79" s="79">
        <v>28458</v>
      </c>
      <c r="M79" s="79">
        <v>29966.273999999998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42</v>
      </c>
      <c r="F81" s="86">
        <f t="shared" ref="F81:M81" si="15">SUM(F82:F83)</f>
        <v>0</v>
      </c>
      <c r="G81" s="86">
        <f t="shared" si="15"/>
        <v>434</v>
      </c>
      <c r="H81" s="87">
        <f t="shared" si="15"/>
        <v>200</v>
      </c>
      <c r="I81" s="86">
        <f t="shared" si="15"/>
        <v>200</v>
      </c>
      <c r="J81" s="88">
        <f t="shared" si="15"/>
        <v>200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42</v>
      </c>
      <c r="F83" s="93">
        <v>0</v>
      </c>
      <c r="G83" s="93">
        <v>434</v>
      </c>
      <c r="H83" s="94">
        <v>200</v>
      </c>
      <c r="I83" s="93">
        <v>200</v>
      </c>
      <c r="J83" s="95">
        <v>200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30190</v>
      </c>
      <c r="H87" s="87">
        <v>21000</v>
      </c>
      <c r="I87" s="86">
        <v>21300</v>
      </c>
      <c r="J87" s="88">
        <v>21300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10315</v>
      </c>
      <c r="F92" s="46">
        <f t="shared" ref="F92:M92" si="16">F4+F51+F77+F90</f>
        <v>4536</v>
      </c>
      <c r="G92" s="46">
        <f t="shared" si="16"/>
        <v>36193</v>
      </c>
      <c r="H92" s="47">
        <f t="shared" si="16"/>
        <v>54302</v>
      </c>
      <c r="I92" s="46">
        <f t="shared" si="16"/>
        <v>58033</v>
      </c>
      <c r="J92" s="48">
        <f t="shared" si="16"/>
        <v>57943</v>
      </c>
      <c r="K92" s="46">
        <f t="shared" si="16"/>
        <v>42762</v>
      </c>
      <c r="L92" s="46">
        <f t="shared" si="16"/>
        <v>43584</v>
      </c>
      <c r="M92" s="46">
        <f t="shared" si="16"/>
        <v>46035.951999999997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196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124</v>
      </c>
      <c r="F3" s="17" t="s">
        <v>125</v>
      </c>
      <c r="G3" s="17" t="s">
        <v>126</v>
      </c>
      <c r="H3" s="173" t="s">
        <v>127</v>
      </c>
      <c r="I3" s="174"/>
      <c r="J3" s="175"/>
      <c r="K3" s="17" t="s">
        <v>128</v>
      </c>
      <c r="L3" s="17" t="s">
        <v>129</v>
      </c>
      <c r="M3" s="17" t="s">
        <v>130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35607</v>
      </c>
      <c r="F4" s="72">
        <f t="shared" ref="F4:M4" si="0">F5+F8+F47</f>
        <v>44957</v>
      </c>
      <c r="G4" s="72">
        <f t="shared" si="0"/>
        <v>49008</v>
      </c>
      <c r="H4" s="73">
        <f t="shared" si="0"/>
        <v>58792</v>
      </c>
      <c r="I4" s="72">
        <f t="shared" si="0"/>
        <v>59592</v>
      </c>
      <c r="J4" s="74">
        <f t="shared" si="0"/>
        <v>62327</v>
      </c>
      <c r="K4" s="72">
        <f t="shared" si="0"/>
        <v>58816</v>
      </c>
      <c r="L4" s="72">
        <f t="shared" si="0"/>
        <v>65284</v>
      </c>
      <c r="M4" s="72">
        <f t="shared" si="0"/>
        <v>69543.051999999996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28145</v>
      </c>
      <c r="F5" s="100">
        <f t="shared" ref="F5:M5" si="1">SUM(F6:F7)</f>
        <v>31895</v>
      </c>
      <c r="G5" s="100">
        <f t="shared" si="1"/>
        <v>39151</v>
      </c>
      <c r="H5" s="101">
        <f t="shared" si="1"/>
        <v>46485</v>
      </c>
      <c r="I5" s="100">
        <f t="shared" si="1"/>
        <v>46485</v>
      </c>
      <c r="J5" s="102">
        <f t="shared" si="1"/>
        <v>44778</v>
      </c>
      <c r="K5" s="100">
        <f t="shared" si="1"/>
        <v>47435</v>
      </c>
      <c r="L5" s="100">
        <f t="shared" si="1"/>
        <v>53381</v>
      </c>
      <c r="M5" s="100">
        <f t="shared" si="1"/>
        <v>57009.192999999999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23938</v>
      </c>
      <c r="F6" s="79">
        <v>26788</v>
      </c>
      <c r="G6" s="79">
        <v>33041</v>
      </c>
      <c r="H6" s="80">
        <v>37938</v>
      </c>
      <c r="I6" s="79">
        <v>37938</v>
      </c>
      <c r="J6" s="81">
        <v>44778</v>
      </c>
      <c r="K6" s="79">
        <v>38299</v>
      </c>
      <c r="L6" s="79">
        <v>43614</v>
      </c>
      <c r="M6" s="79">
        <v>46578.542000000001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4207</v>
      </c>
      <c r="F7" s="93">
        <v>5107</v>
      </c>
      <c r="G7" s="93">
        <v>6110</v>
      </c>
      <c r="H7" s="94">
        <v>8547</v>
      </c>
      <c r="I7" s="93">
        <v>8547</v>
      </c>
      <c r="J7" s="95">
        <v>0</v>
      </c>
      <c r="K7" s="93">
        <v>9136</v>
      </c>
      <c r="L7" s="93">
        <v>9767</v>
      </c>
      <c r="M7" s="93">
        <v>10430.651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7462</v>
      </c>
      <c r="F8" s="100">
        <f t="shared" ref="F8:M8" si="2">SUM(F9:F46)</f>
        <v>13062</v>
      </c>
      <c r="G8" s="100">
        <f t="shared" si="2"/>
        <v>9857</v>
      </c>
      <c r="H8" s="101">
        <f t="shared" si="2"/>
        <v>12307</v>
      </c>
      <c r="I8" s="100">
        <f t="shared" si="2"/>
        <v>13107</v>
      </c>
      <c r="J8" s="102">
        <f t="shared" si="2"/>
        <v>17549</v>
      </c>
      <c r="K8" s="100">
        <f t="shared" si="2"/>
        <v>11381</v>
      </c>
      <c r="L8" s="100">
        <f t="shared" si="2"/>
        <v>11903</v>
      </c>
      <c r="M8" s="100">
        <f t="shared" si="2"/>
        <v>12533.859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21</v>
      </c>
      <c r="F9" s="79">
        <v>4</v>
      </c>
      <c r="G9" s="79">
        <v>57</v>
      </c>
      <c r="H9" s="80">
        <v>123</v>
      </c>
      <c r="I9" s="79">
        <v>123</v>
      </c>
      <c r="J9" s="81">
        <v>154</v>
      </c>
      <c r="K9" s="79">
        <v>129</v>
      </c>
      <c r="L9" s="79">
        <v>135</v>
      </c>
      <c r="M9" s="79">
        <v>142.155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25</v>
      </c>
      <c r="F10" s="86">
        <v>144</v>
      </c>
      <c r="G10" s="86">
        <v>35</v>
      </c>
      <c r="H10" s="87">
        <v>107</v>
      </c>
      <c r="I10" s="86">
        <v>107</v>
      </c>
      <c r="J10" s="88">
        <v>0</v>
      </c>
      <c r="K10" s="86">
        <v>112</v>
      </c>
      <c r="L10" s="86">
        <v>117</v>
      </c>
      <c r="M10" s="86">
        <v>123.20099999999999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76</v>
      </c>
      <c r="F11" s="86">
        <v>643</v>
      </c>
      <c r="G11" s="86">
        <v>0</v>
      </c>
      <c r="H11" s="87">
        <v>0</v>
      </c>
      <c r="I11" s="86">
        <v>800</v>
      </c>
      <c r="J11" s="88">
        <v>357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158</v>
      </c>
      <c r="F14" s="86">
        <v>131</v>
      </c>
      <c r="G14" s="86">
        <v>89</v>
      </c>
      <c r="H14" s="87">
        <v>86</v>
      </c>
      <c r="I14" s="86">
        <v>86</v>
      </c>
      <c r="J14" s="88">
        <v>269</v>
      </c>
      <c r="K14" s="86">
        <v>91</v>
      </c>
      <c r="L14" s="86">
        <v>95</v>
      </c>
      <c r="M14" s="86">
        <v>100.035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35</v>
      </c>
      <c r="F15" s="86">
        <v>533</v>
      </c>
      <c r="G15" s="86">
        <v>8</v>
      </c>
      <c r="H15" s="87">
        <v>39</v>
      </c>
      <c r="I15" s="86">
        <v>39</v>
      </c>
      <c r="J15" s="88">
        <v>47</v>
      </c>
      <c r="K15" s="86">
        <v>42</v>
      </c>
      <c r="L15" s="86">
        <v>44</v>
      </c>
      <c r="M15" s="86">
        <v>46.331999999999994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90</v>
      </c>
      <c r="F16" s="86">
        <v>94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1071</v>
      </c>
      <c r="F22" s="86">
        <v>650</v>
      </c>
      <c r="G22" s="86">
        <v>1746</v>
      </c>
      <c r="H22" s="87">
        <v>627</v>
      </c>
      <c r="I22" s="86">
        <v>627</v>
      </c>
      <c r="J22" s="88">
        <v>126</v>
      </c>
      <c r="K22" s="86">
        <v>658</v>
      </c>
      <c r="L22" s="86">
        <v>688</v>
      </c>
      <c r="M22" s="86">
        <v>724.46399999999994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636</v>
      </c>
      <c r="F23" s="86">
        <v>440</v>
      </c>
      <c r="G23" s="86">
        <v>631</v>
      </c>
      <c r="H23" s="87">
        <v>1345</v>
      </c>
      <c r="I23" s="86">
        <v>1945</v>
      </c>
      <c r="J23" s="88">
        <v>8192</v>
      </c>
      <c r="K23" s="86">
        <v>1441</v>
      </c>
      <c r="L23" s="86">
        <v>1507</v>
      </c>
      <c r="M23" s="86">
        <v>1586.8709999999999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40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8</v>
      </c>
      <c r="F25" s="86">
        <v>0</v>
      </c>
      <c r="G25" s="86">
        <v>-4</v>
      </c>
      <c r="H25" s="87">
        <v>0</v>
      </c>
      <c r="I25" s="86">
        <v>0</v>
      </c>
      <c r="J25" s="88">
        <v>-10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1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137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70</v>
      </c>
      <c r="F29" s="86">
        <v>61</v>
      </c>
      <c r="G29" s="86">
        <v>93</v>
      </c>
      <c r="H29" s="87">
        <v>109</v>
      </c>
      <c r="I29" s="86">
        <v>109</v>
      </c>
      <c r="J29" s="88">
        <v>0</v>
      </c>
      <c r="K29" s="86">
        <v>115</v>
      </c>
      <c r="L29" s="86">
        <v>120</v>
      </c>
      <c r="M29" s="86">
        <v>126.36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147</v>
      </c>
      <c r="F30" s="86">
        <v>227</v>
      </c>
      <c r="G30" s="86">
        <v>2</v>
      </c>
      <c r="H30" s="87">
        <v>55</v>
      </c>
      <c r="I30" s="86">
        <v>55</v>
      </c>
      <c r="J30" s="88">
        <v>218</v>
      </c>
      <c r="K30" s="86">
        <v>58</v>
      </c>
      <c r="L30" s="86">
        <v>61</v>
      </c>
      <c r="M30" s="86">
        <v>64.23299999999999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78</v>
      </c>
      <c r="F31" s="86">
        <v>64</v>
      </c>
      <c r="G31" s="86">
        <v>121</v>
      </c>
      <c r="H31" s="87">
        <v>385</v>
      </c>
      <c r="I31" s="86">
        <v>385</v>
      </c>
      <c r="J31" s="88">
        <v>215</v>
      </c>
      <c r="K31" s="86">
        <v>404</v>
      </c>
      <c r="L31" s="86">
        <v>422</v>
      </c>
      <c r="M31" s="86">
        <v>444.36599999999993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256</v>
      </c>
      <c r="F32" s="86">
        <v>1229</v>
      </c>
      <c r="G32" s="86">
        <v>228</v>
      </c>
      <c r="H32" s="87">
        <v>345</v>
      </c>
      <c r="I32" s="86">
        <v>345</v>
      </c>
      <c r="J32" s="88">
        <v>164</v>
      </c>
      <c r="K32" s="86">
        <v>363</v>
      </c>
      <c r="L32" s="86">
        <v>379</v>
      </c>
      <c r="M32" s="86">
        <v>399.08699999999999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4</v>
      </c>
      <c r="F33" s="86">
        <v>0</v>
      </c>
      <c r="G33" s="86">
        <v>229</v>
      </c>
      <c r="H33" s="87">
        <v>22</v>
      </c>
      <c r="I33" s="86">
        <v>22</v>
      </c>
      <c r="J33" s="88">
        <v>0</v>
      </c>
      <c r="K33" s="86">
        <v>23</v>
      </c>
      <c r="L33" s="86">
        <v>24</v>
      </c>
      <c r="M33" s="86">
        <v>25.271999999999998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319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1028</v>
      </c>
      <c r="F37" s="86">
        <v>1497</v>
      </c>
      <c r="G37" s="86">
        <v>319</v>
      </c>
      <c r="H37" s="87">
        <v>1592</v>
      </c>
      <c r="I37" s="86">
        <v>1592</v>
      </c>
      <c r="J37" s="88">
        <v>393</v>
      </c>
      <c r="K37" s="86">
        <v>1739</v>
      </c>
      <c r="L37" s="86">
        <v>1819</v>
      </c>
      <c r="M37" s="86">
        <v>1915.4069999999997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523</v>
      </c>
      <c r="F38" s="86">
        <v>335</v>
      </c>
      <c r="G38" s="86">
        <v>34</v>
      </c>
      <c r="H38" s="87">
        <v>570</v>
      </c>
      <c r="I38" s="86">
        <v>570</v>
      </c>
      <c r="J38" s="88">
        <v>204</v>
      </c>
      <c r="K38" s="86">
        <v>599</v>
      </c>
      <c r="L38" s="86">
        <v>627</v>
      </c>
      <c r="M38" s="86">
        <v>660.23099999999999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4</v>
      </c>
      <c r="F39" s="86">
        <v>17</v>
      </c>
      <c r="G39" s="86">
        <v>270</v>
      </c>
      <c r="H39" s="87">
        <v>1090</v>
      </c>
      <c r="I39" s="86">
        <v>1090</v>
      </c>
      <c r="J39" s="88">
        <v>57</v>
      </c>
      <c r="K39" s="86">
        <v>1145</v>
      </c>
      <c r="L39" s="86">
        <v>1197</v>
      </c>
      <c r="M39" s="86">
        <v>1260.441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1443</v>
      </c>
      <c r="F40" s="86">
        <v>3515</v>
      </c>
      <c r="G40" s="86">
        <v>2539</v>
      </c>
      <c r="H40" s="87">
        <v>310</v>
      </c>
      <c r="I40" s="86">
        <v>310</v>
      </c>
      <c r="J40" s="88">
        <v>2855</v>
      </c>
      <c r="K40" s="86">
        <v>326</v>
      </c>
      <c r="L40" s="86">
        <v>341</v>
      </c>
      <c r="M40" s="86">
        <v>359.07299999999998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1625</v>
      </c>
      <c r="F42" s="86">
        <v>2849</v>
      </c>
      <c r="G42" s="86">
        <v>2957</v>
      </c>
      <c r="H42" s="87">
        <v>4992</v>
      </c>
      <c r="I42" s="86">
        <v>4392</v>
      </c>
      <c r="J42" s="88">
        <v>2873</v>
      </c>
      <c r="K42" s="86">
        <v>3600</v>
      </c>
      <c r="L42" s="86">
        <v>3766</v>
      </c>
      <c r="M42" s="86">
        <v>3965.598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538</v>
      </c>
      <c r="G43" s="86">
        <v>-1</v>
      </c>
      <c r="H43" s="87">
        <v>0</v>
      </c>
      <c r="I43" s="86">
        <v>0</v>
      </c>
      <c r="J43" s="88">
        <v>757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164</v>
      </c>
      <c r="F44" s="86">
        <v>91</v>
      </c>
      <c r="G44" s="86">
        <v>300</v>
      </c>
      <c r="H44" s="87">
        <v>135</v>
      </c>
      <c r="I44" s="86">
        <v>135</v>
      </c>
      <c r="J44" s="88">
        <v>187</v>
      </c>
      <c r="K44" s="86">
        <v>142</v>
      </c>
      <c r="L44" s="86">
        <v>149</v>
      </c>
      <c r="M44" s="86">
        <v>156.89699999999999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0</v>
      </c>
      <c r="G45" s="86">
        <v>164</v>
      </c>
      <c r="H45" s="87">
        <v>375</v>
      </c>
      <c r="I45" s="86">
        <v>375</v>
      </c>
      <c r="J45" s="88">
        <v>34</v>
      </c>
      <c r="K45" s="86">
        <v>394</v>
      </c>
      <c r="L45" s="86">
        <v>412</v>
      </c>
      <c r="M45" s="86">
        <v>433.83600000000001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2071</v>
      </c>
      <c r="G51" s="72">
        <f t="shared" si="4"/>
        <v>0</v>
      </c>
      <c r="H51" s="73">
        <f t="shared" si="4"/>
        <v>0</v>
      </c>
      <c r="I51" s="72">
        <f t="shared" si="4"/>
        <v>0</v>
      </c>
      <c r="J51" s="74">
        <f t="shared" si="4"/>
        <v>143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2071</v>
      </c>
      <c r="G73" s="86">
        <f t="shared" si="12"/>
        <v>0</v>
      </c>
      <c r="H73" s="87">
        <f t="shared" si="12"/>
        <v>0</v>
      </c>
      <c r="I73" s="86">
        <f t="shared" si="12"/>
        <v>0</v>
      </c>
      <c r="J73" s="88">
        <f t="shared" si="12"/>
        <v>143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29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2042</v>
      </c>
      <c r="G75" s="93">
        <v>0</v>
      </c>
      <c r="H75" s="94">
        <v>0</v>
      </c>
      <c r="I75" s="93">
        <v>0</v>
      </c>
      <c r="J75" s="95">
        <v>143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5639</v>
      </c>
      <c r="F77" s="72">
        <f t="shared" ref="F77:M77" si="13">F78+F81+F84+F85+F86+F87+F88</f>
        <v>26618</v>
      </c>
      <c r="G77" s="72">
        <f t="shared" si="13"/>
        <v>43382</v>
      </c>
      <c r="H77" s="73">
        <f t="shared" si="13"/>
        <v>4763</v>
      </c>
      <c r="I77" s="72">
        <f t="shared" si="13"/>
        <v>8163</v>
      </c>
      <c r="J77" s="74">
        <f t="shared" si="13"/>
        <v>8782</v>
      </c>
      <c r="K77" s="72">
        <f t="shared" si="13"/>
        <v>12549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3117</v>
      </c>
      <c r="F78" s="100">
        <f t="shared" ref="F78:M78" si="14">SUM(F79:F80)</f>
        <v>23269</v>
      </c>
      <c r="G78" s="100">
        <f t="shared" si="14"/>
        <v>43354</v>
      </c>
      <c r="H78" s="101">
        <f t="shared" si="14"/>
        <v>4763</v>
      </c>
      <c r="I78" s="100">
        <f t="shared" si="14"/>
        <v>6963</v>
      </c>
      <c r="J78" s="102">
        <f t="shared" si="14"/>
        <v>7582</v>
      </c>
      <c r="K78" s="100">
        <f t="shared" si="14"/>
        <v>12549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3117</v>
      </c>
      <c r="F80" s="93">
        <v>23269</v>
      </c>
      <c r="G80" s="93">
        <v>43354</v>
      </c>
      <c r="H80" s="94">
        <v>4763</v>
      </c>
      <c r="I80" s="93">
        <v>6963</v>
      </c>
      <c r="J80" s="95">
        <v>7582</v>
      </c>
      <c r="K80" s="93">
        <v>12549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2522</v>
      </c>
      <c r="F81" s="86">
        <f t="shared" ref="F81:M81" si="15">SUM(F82:F83)</f>
        <v>3349</v>
      </c>
      <c r="G81" s="86">
        <f t="shared" si="15"/>
        <v>28</v>
      </c>
      <c r="H81" s="87">
        <f t="shared" si="15"/>
        <v>0</v>
      </c>
      <c r="I81" s="86">
        <f t="shared" si="15"/>
        <v>1200</v>
      </c>
      <c r="J81" s="88">
        <f t="shared" si="15"/>
        <v>1200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2522</v>
      </c>
      <c r="F83" s="93">
        <v>3349</v>
      </c>
      <c r="G83" s="93">
        <v>28</v>
      </c>
      <c r="H83" s="94">
        <v>0</v>
      </c>
      <c r="I83" s="93">
        <v>1200</v>
      </c>
      <c r="J83" s="95">
        <v>1200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41246</v>
      </c>
      <c r="F92" s="46">
        <f t="shared" ref="F92:M92" si="16">F4+F51+F77+F90</f>
        <v>73646</v>
      </c>
      <c r="G92" s="46">
        <f t="shared" si="16"/>
        <v>92390</v>
      </c>
      <c r="H92" s="47">
        <f t="shared" si="16"/>
        <v>63555</v>
      </c>
      <c r="I92" s="46">
        <f t="shared" si="16"/>
        <v>67755</v>
      </c>
      <c r="J92" s="48">
        <f t="shared" si="16"/>
        <v>71252</v>
      </c>
      <c r="K92" s="46">
        <f t="shared" si="16"/>
        <v>71365</v>
      </c>
      <c r="L92" s="46">
        <f t="shared" si="16"/>
        <v>65284</v>
      </c>
      <c r="M92" s="46">
        <f t="shared" si="16"/>
        <v>69543.051999999996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197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124</v>
      </c>
      <c r="F3" s="17" t="s">
        <v>125</v>
      </c>
      <c r="G3" s="17" t="s">
        <v>126</v>
      </c>
      <c r="H3" s="173" t="s">
        <v>127</v>
      </c>
      <c r="I3" s="174"/>
      <c r="J3" s="175"/>
      <c r="K3" s="17" t="s">
        <v>128</v>
      </c>
      <c r="L3" s="17" t="s">
        <v>129</v>
      </c>
      <c r="M3" s="17" t="s">
        <v>130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0</v>
      </c>
      <c r="F4" s="72">
        <f t="shared" ref="F4:M4" si="0">F5+F8+F47</f>
        <v>0</v>
      </c>
      <c r="G4" s="72">
        <f t="shared" si="0"/>
        <v>6551</v>
      </c>
      <c r="H4" s="73">
        <f t="shared" si="0"/>
        <v>50524</v>
      </c>
      <c r="I4" s="72">
        <f t="shared" si="0"/>
        <v>45590</v>
      </c>
      <c r="J4" s="74">
        <f t="shared" si="0"/>
        <v>42862</v>
      </c>
      <c r="K4" s="72">
        <f t="shared" si="0"/>
        <v>63383</v>
      </c>
      <c r="L4" s="72">
        <f t="shared" si="0"/>
        <v>30065</v>
      </c>
      <c r="M4" s="72">
        <f t="shared" si="0"/>
        <v>31946.444999999996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0</v>
      </c>
      <c r="F5" s="100">
        <f t="shared" ref="F5:M5" si="1">SUM(F6:F7)</f>
        <v>0</v>
      </c>
      <c r="G5" s="100">
        <f t="shared" si="1"/>
        <v>3799</v>
      </c>
      <c r="H5" s="101">
        <f t="shared" si="1"/>
        <v>19948</v>
      </c>
      <c r="I5" s="100">
        <f t="shared" si="1"/>
        <v>20948</v>
      </c>
      <c r="J5" s="102">
        <f t="shared" si="1"/>
        <v>23179</v>
      </c>
      <c r="K5" s="100">
        <f t="shared" si="1"/>
        <v>28282</v>
      </c>
      <c r="L5" s="100">
        <f t="shared" si="1"/>
        <v>22216</v>
      </c>
      <c r="M5" s="100">
        <f t="shared" si="1"/>
        <v>23681.447999999997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0</v>
      </c>
      <c r="F6" s="79">
        <v>0</v>
      </c>
      <c r="G6" s="79">
        <v>3476</v>
      </c>
      <c r="H6" s="80">
        <v>15343</v>
      </c>
      <c r="I6" s="79">
        <v>16343</v>
      </c>
      <c r="J6" s="81">
        <v>23179</v>
      </c>
      <c r="K6" s="79">
        <v>21859</v>
      </c>
      <c r="L6" s="79">
        <v>16953</v>
      </c>
      <c r="M6" s="79">
        <v>17914.508999999998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0</v>
      </c>
      <c r="F7" s="93">
        <v>0</v>
      </c>
      <c r="G7" s="93">
        <v>323</v>
      </c>
      <c r="H7" s="94">
        <v>4605</v>
      </c>
      <c r="I7" s="93">
        <v>4605</v>
      </c>
      <c r="J7" s="95">
        <v>0</v>
      </c>
      <c r="K7" s="93">
        <v>6423</v>
      </c>
      <c r="L7" s="93">
        <v>5263</v>
      </c>
      <c r="M7" s="93">
        <v>5766.9389999999994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0</v>
      </c>
      <c r="F8" s="100">
        <f t="shared" ref="F8:M8" si="2">SUM(F9:F46)</f>
        <v>0</v>
      </c>
      <c r="G8" s="100">
        <f t="shared" si="2"/>
        <v>2752</v>
      </c>
      <c r="H8" s="101">
        <f t="shared" si="2"/>
        <v>30576</v>
      </c>
      <c r="I8" s="100">
        <f t="shared" si="2"/>
        <v>24642</v>
      </c>
      <c r="J8" s="102">
        <f t="shared" si="2"/>
        <v>19683</v>
      </c>
      <c r="K8" s="100">
        <f t="shared" si="2"/>
        <v>35101</v>
      </c>
      <c r="L8" s="100">
        <f t="shared" si="2"/>
        <v>7849</v>
      </c>
      <c r="M8" s="100">
        <f t="shared" si="2"/>
        <v>8264.9969999999994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19</v>
      </c>
      <c r="H9" s="80">
        <v>0</v>
      </c>
      <c r="I9" s="79">
        <v>0</v>
      </c>
      <c r="J9" s="81">
        <v>173</v>
      </c>
      <c r="K9" s="79">
        <v>500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0</v>
      </c>
      <c r="G10" s="86">
        <v>36</v>
      </c>
      <c r="H10" s="87">
        <v>0</v>
      </c>
      <c r="I10" s="86">
        <v>0</v>
      </c>
      <c r="J10" s="88">
        <v>68</v>
      </c>
      <c r="K10" s="86">
        <v>200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0</v>
      </c>
      <c r="G11" s="86">
        <v>37</v>
      </c>
      <c r="H11" s="87">
        <v>100</v>
      </c>
      <c r="I11" s="86">
        <v>100</v>
      </c>
      <c r="J11" s="88">
        <v>65</v>
      </c>
      <c r="K11" s="86">
        <v>423</v>
      </c>
      <c r="L11" s="86">
        <v>233</v>
      </c>
      <c r="M11" s="86">
        <v>245.34899999999999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0</v>
      </c>
      <c r="F14" s="86">
        <v>0</v>
      </c>
      <c r="G14" s="86">
        <v>977</v>
      </c>
      <c r="H14" s="87">
        <v>113</v>
      </c>
      <c r="I14" s="86">
        <v>113</v>
      </c>
      <c r="J14" s="88">
        <v>536</v>
      </c>
      <c r="K14" s="86">
        <v>528</v>
      </c>
      <c r="L14" s="86">
        <v>344</v>
      </c>
      <c r="M14" s="86">
        <v>362.23199999999997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0</v>
      </c>
      <c r="G15" s="86">
        <v>8</v>
      </c>
      <c r="H15" s="87">
        <v>295</v>
      </c>
      <c r="I15" s="86">
        <v>295</v>
      </c>
      <c r="J15" s="88">
        <v>121</v>
      </c>
      <c r="K15" s="86">
        <v>586</v>
      </c>
      <c r="L15" s="86">
        <v>299</v>
      </c>
      <c r="M15" s="86">
        <v>314.84699999999998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16012</v>
      </c>
      <c r="I18" s="86">
        <v>12478</v>
      </c>
      <c r="J18" s="88">
        <v>52</v>
      </c>
      <c r="K18" s="86">
        <v>2756</v>
      </c>
      <c r="L18" s="86">
        <v>791</v>
      </c>
      <c r="M18" s="86">
        <v>832.923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0</v>
      </c>
      <c r="G22" s="86">
        <v>106</v>
      </c>
      <c r="H22" s="87">
        <v>6110</v>
      </c>
      <c r="I22" s="86">
        <v>6010</v>
      </c>
      <c r="J22" s="88">
        <v>11336</v>
      </c>
      <c r="K22" s="86">
        <v>20668</v>
      </c>
      <c r="L22" s="86">
        <v>1196</v>
      </c>
      <c r="M22" s="86">
        <v>1259.3879999999999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408</v>
      </c>
      <c r="I23" s="86">
        <v>408</v>
      </c>
      <c r="J23" s="88">
        <v>136</v>
      </c>
      <c r="K23" s="86">
        <v>166</v>
      </c>
      <c r="L23" s="86">
        <v>174</v>
      </c>
      <c r="M23" s="86">
        <v>183.22199999999998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51</v>
      </c>
      <c r="I29" s="86">
        <v>51</v>
      </c>
      <c r="J29" s="88">
        <v>0</v>
      </c>
      <c r="K29" s="86">
        <v>46</v>
      </c>
      <c r="L29" s="86">
        <v>48</v>
      </c>
      <c r="M29" s="86">
        <v>50.543999999999997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-100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205</v>
      </c>
      <c r="I37" s="86">
        <v>205</v>
      </c>
      <c r="J37" s="88">
        <v>55</v>
      </c>
      <c r="K37" s="86">
        <v>339</v>
      </c>
      <c r="L37" s="86">
        <v>250</v>
      </c>
      <c r="M37" s="86">
        <v>263.25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0</v>
      </c>
      <c r="F38" s="86">
        <v>0</v>
      </c>
      <c r="G38" s="86">
        <v>0</v>
      </c>
      <c r="H38" s="87">
        <v>193</v>
      </c>
      <c r="I38" s="86">
        <v>93</v>
      </c>
      <c r="J38" s="88">
        <v>82</v>
      </c>
      <c r="K38" s="86">
        <v>277</v>
      </c>
      <c r="L38" s="86">
        <v>230</v>
      </c>
      <c r="M38" s="86">
        <v>242.19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35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19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139</v>
      </c>
      <c r="K41" s="86">
        <v>500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0</v>
      </c>
      <c r="F42" s="86">
        <v>0</v>
      </c>
      <c r="G42" s="86">
        <v>1618</v>
      </c>
      <c r="H42" s="87">
        <v>6188</v>
      </c>
      <c r="I42" s="86">
        <v>4388</v>
      </c>
      <c r="J42" s="88">
        <v>6119</v>
      </c>
      <c r="K42" s="86">
        <v>6731</v>
      </c>
      <c r="L42" s="86">
        <v>3571</v>
      </c>
      <c r="M42" s="86">
        <v>3760.2629999999999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0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0</v>
      </c>
      <c r="G44" s="86">
        <v>-59</v>
      </c>
      <c r="H44" s="87">
        <v>292</v>
      </c>
      <c r="I44" s="86">
        <v>292</v>
      </c>
      <c r="J44" s="88">
        <v>401</v>
      </c>
      <c r="K44" s="86">
        <v>44</v>
      </c>
      <c r="L44" s="86">
        <v>46</v>
      </c>
      <c r="M44" s="86">
        <v>48.437999999999995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0</v>
      </c>
      <c r="G45" s="86">
        <v>4</v>
      </c>
      <c r="H45" s="87">
        <v>436</v>
      </c>
      <c r="I45" s="86">
        <v>236</v>
      </c>
      <c r="J45" s="88">
        <v>346</v>
      </c>
      <c r="K45" s="86">
        <v>926</v>
      </c>
      <c r="L45" s="86">
        <v>446</v>
      </c>
      <c r="M45" s="86">
        <v>469.63799999999998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6</v>
      </c>
      <c r="H46" s="94">
        <v>173</v>
      </c>
      <c r="I46" s="93">
        <v>73</v>
      </c>
      <c r="J46" s="95">
        <v>0</v>
      </c>
      <c r="K46" s="93">
        <v>411</v>
      </c>
      <c r="L46" s="93">
        <v>221</v>
      </c>
      <c r="M46" s="93">
        <v>232.71299999999999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0</v>
      </c>
      <c r="G51" s="72">
        <f t="shared" si="4"/>
        <v>0</v>
      </c>
      <c r="H51" s="73">
        <f t="shared" si="4"/>
        <v>35978</v>
      </c>
      <c r="I51" s="72">
        <f t="shared" si="4"/>
        <v>32490</v>
      </c>
      <c r="J51" s="74">
        <f t="shared" si="4"/>
        <v>31490</v>
      </c>
      <c r="K51" s="72">
        <f t="shared" si="4"/>
        <v>83725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20000</v>
      </c>
      <c r="I64" s="93">
        <f t="shared" si="9"/>
        <v>0</v>
      </c>
      <c r="J64" s="95">
        <f t="shared" si="9"/>
        <v>712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20000</v>
      </c>
      <c r="I68" s="86">
        <f t="shared" si="11"/>
        <v>0</v>
      </c>
      <c r="J68" s="88">
        <f t="shared" si="11"/>
        <v>712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20000</v>
      </c>
      <c r="I70" s="93">
        <v>0</v>
      </c>
      <c r="J70" s="95">
        <v>712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15978</v>
      </c>
      <c r="I73" s="86">
        <f t="shared" si="12"/>
        <v>32490</v>
      </c>
      <c r="J73" s="88">
        <f t="shared" si="12"/>
        <v>30778</v>
      </c>
      <c r="K73" s="86">
        <f t="shared" si="12"/>
        <v>83725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15978</v>
      </c>
      <c r="I75" s="93">
        <v>32490</v>
      </c>
      <c r="J75" s="95">
        <v>30778</v>
      </c>
      <c r="K75" s="93">
        <v>83725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0</v>
      </c>
      <c r="F77" s="72">
        <f t="shared" ref="F77:M77" si="13">F78+F81+F84+F85+F86+F87+F88</f>
        <v>0</v>
      </c>
      <c r="G77" s="72">
        <f t="shared" si="13"/>
        <v>0</v>
      </c>
      <c r="H77" s="73">
        <f t="shared" si="13"/>
        <v>0</v>
      </c>
      <c r="I77" s="72">
        <f t="shared" si="13"/>
        <v>0</v>
      </c>
      <c r="J77" s="74">
        <f t="shared" si="13"/>
        <v>315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315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315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0</v>
      </c>
      <c r="G81" s="86">
        <f t="shared" si="15"/>
        <v>0</v>
      </c>
      <c r="H81" s="87">
        <f t="shared" si="15"/>
        <v>0</v>
      </c>
      <c r="I81" s="86">
        <f t="shared" si="15"/>
        <v>0</v>
      </c>
      <c r="J81" s="88">
        <f t="shared" si="15"/>
        <v>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0</v>
      </c>
      <c r="G83" s="93">
        <v>0</v>
      </c>
      <c r="H83" s="94">
        <v>0</v>
      </c>
      <c r="I83" s="93">
        <v>0</v>
      </c>
      <c r="J83" s="95">
        <v>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0</v>
      </c>
      <c r="F92" s="46">
        <f t="shared" ref="F92:M92" si="16">F4+F51+F77+F90</f>
        <v>0</v>
      </c>
      <c r="G92" s="46">
        <f t="shared" si="16"/>
        <v>6551</v>
      </c>
      <c r="H92" s="47">
        <f t="shared" si="16"/>
        <v>86502</v>
      </c>
      <c r="I92" s="46">
        <f t="shared" si="16"/>
        <v>78080</v>
      </c>
      <c r="J92" s="48">
        <f t="shared" si="16"/>
        <v>74667</v>
      </c>
      <c r="K92" s="46">
        <f t="shared" si="16"/>
        <v>147108</v>
      </c>
      <c r="L92" s="46">
        <f t="shared" si="16"/>
        <v>30065</v>
      </c>
      <c r="M92" s="46">
        <f t="shared" si="16"/>
        <v>31946.444999999996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173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</row>
    <row r="4" spans="1:27" s="23" customFormat="1" ht="12.75" customHeight="1" x14ac:dyDescent="0.25">
      <c r="A4" s="18"/>
      <c r="B4" s="19" t="s">
        <v>6</v>
      </c>
      <c r="C4" s="20">
        <f>SUM(C5:C7)</f>
        <v>579159</v>
      </c>
      <c r="D4" s="20">
        <f t="shared" ref="D4:K4" si="0">SUM(D5:D7)</f>
        <v>591325</v>
      </c>
      <c r="E4" s="20">
        <f t="shared" si="0"/>
        <v>595425</v>
      </c>
      <c r="F4" s="21">
        <f t="shared" si="0"/>
        <v>667558</v>
      </c>
      <c r="G4" s="20">
        <f t="shared" si="0"/>
        <v>670171</v>
      </c>
      <c r="H4" s="22">
        <f t="shared" si="0"/>
        <v>673429</v>
      </c>
      <c r="I4" s="20">
        <f t="shared" si="0"/>
        <v>720425</v>
      </c>
      <c r="J4" s="20">
        <f t="shared" si="0"/>
        <v>733463</v>
      </c>
      <c r="K4" s="20">
        <f t="shared" si="0"/>
        <v>776634.92200000002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321486</v>
      </c>
      <c r="D5" s="28">
        <v>368601</v>
      </c>
      <c r="E5" s="28">
        <v>408205</v>
      </c>
      <c r="F5" s="27">
        <v>437604</v>
      </c>
      <c r="G5" s="28">
        <v>448410</v>
      </c>
      <c r="H5" s="29">
        <v>440222</v>
      </c>
      <c r="I5" s="28">
        <v>487148</v>
      </c>
      <c r="J5" s="28">
        <v>517477</v>
      </c>
      <c r="K5" s="29">
        <v>552225.2300000001</v>
      </c>
      <c r="AA5" s="30">
        <v>2</v>
      </c>
    </row>
    <row r="6" spans="1:27" s="14" customFormat="1" ht="12.75" customHeight="1" x14ac:dyDescent="0.25">
      <c r="A6" s="31"/>
      <c r="B6" s="26" t="s">
        <v>9</v>
      </c>
      <c r="C6" s="32">
        <v>257673</v>
      </c>
      <c r="D6" s="33">
        <v>222724</v>
      </c>
      <c r="E6" s="33">
        <v>187220</v>
      </c>
      <c r="F6" s="32">
        <v>229954</v>
      </c>
      <c r="G6" s="33">
        <v>221761</v>
      </c>
      <c r="H6" s="34">
        <v>233207</v>
      </c>
      <c r="I6" s="33">
        <v>233277</v>
      </c>
      <c r="J6" s="33">
        <v>215986</v>
      </c>
      <c r="K6" s="34">
        <v>224409.69199999998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106083</v>
      </c>
      <c r="D8" s="20">
        <f t="shared" ref="D8:K8" si="1">SUM(D9:D15)</f>
        <v>258495</v>
      </c>
      <c r="E8" s="20">
        <f t="shared" si="1"/>
        <v>271117</v>
      </c>
      <c r="F8" s="21">
        <f t="shared" si="1"/>
        <v>324392</v>
      </c>
      <c r="G8" s="20">
        <f t="shared" si="1"/>
        <v>285396</v>
      </c>
      <c r="H8" s="22">
        <f t="shared" si="1"/>
        <v>284166</v>
      </c>
      <c r="I8" s="20">
        <f t="shared" si="1"/>
        <v>299139</v>
      </c>
      <c r="J8" s="20">
        <f t="shared" si="1"/>
        <v>325409</v>
      </c>
      <c r="K8" s="20">
        <f t="shared" si="1"/>
        <v>353960.446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130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1356</v>
      </c>
      <c r="G10" s="33">
        <v>1356</v>
      </c>
      <c r="H10" s="34">
        <v>1356</v>
      </c>
      <c r="I10" s="33">
        <v>1500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7500</v>
      </c>
      <c r="F13" s="32">
        <v>20000</v>
      </c>
      <c r="G13" s="33">
        <v>5500</v>
      </c>
      <c r="H13" s="34">
        <v>712</v>
      </c>
      <c r="I13" s="33">
        <v>4000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106083</v>
      </c>
      <c r="D15" s="36">
        <v>258365</v>
      </c>
      <c r="E15" s="36">
        <v>263617</v>
      </c>
      <c r="F15" s="35">
        <v>303036</v>
      </c>
      <c r="G15" s="36">
        <v>278540</v>
      </c>
      <c r="H15" s="37">
        <v>282098</v>
      </c>
      <c r="I15" s="36">
        <v>293639</v>
      </c>
      <c r="J15" s="36">
        <v>325409</v>
      </c>
      <c r="K15" s="37">
        <v>353960.446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20510</v>
      </c>
      <c r="D16" s="20">
        <f t="shared" ref="D16:K16" si="2">SUM(D17:D23)</f>
        <v>101778</v>
      </c>
      <c r="E16" s="20">
        <f t="shared" si="2"/>
        <v>92411</v>
      </c>
      <c r="F16" s="21">
        <f t="shared" si="2"/>
        <v>32823</v>
      </c>
      <c r="G16" s="20">
        <f t="shared" si="2"/>
        <v>37608</v>
      </c>
      <c r="H16" s="22">
        <f t="shared" si="2"/>
        <v>38231</v>
      </c>
      <c r="I16" s="20">
        <f t="shared" si="2"/>
        <v>51840</v>
      </c>
      <c r="J16" s="20">
        <f t="shared" si="2"/>
        <v>32728</v>
      </c>
      <c r="K16" s="20">
        <f t="shared" si="2"/>
        <v>34462.686999999998</v>
      </c>
    </row>
    <row r="17" spans="1:11" s="14" customFormat="1" ht="12.75" customHeight="1" x14ac:dyDescent="0.25">
      <c r="A17" s="25"/>
      <c r="B17" s="26" t="s">
        <v>22</v>
      </c>
      <c r="C17" s="27">
        <v>3939</v>
      </c>
      <c r="D17" s="28">
        <v>30237</v>
      </c>
      <c r="E17" s="28">
        <v>48902</v>
      </c>
      <c r="F17" s="27">
        <v>8965</v>
      </c>
      <c r="G17" s="28">
        <v>11031</v>
      </c>
      <c r="H17" s="29">
        <v>11974</v>
      </c>
      <c r="I17" s="28">
        <v>49632</v>
      </c>
      <c r="J17" s="28">
        <v>30417</v>
      </c>
      <c r="K17" s="29">
        <v>32029.100999999999</v>
      </c>
    </row>
    <row r="18" spans="1:11" s="14" customFormat="1" ht="12.75" customHeight="1" x14ac:dyDescent="0.25">
      <c r="A18" s="25"/>
      <c r="B18" s="26" t="s">
        <v>23</v>
      </c>
      <c r="C18" s="32">
        <v>16571</v>
      </c>
      <c r="D18" s="33">
        <v>71223</v>
      </c>
      <c r="E18" s="33">
        <v>13319</v>
      </c>
      <c r="F18" s="32">
        <v>1825</v>
      </c>
      <c r="G18" s="33">
        <v>4531</v>
      </c>
      <c r="H18" s="34">
        <v>4281</v>
      </c>
      <c r="I18" s="33">
        <v>2208</v>
      </c>
      <c r="J18" s="33">
        <v>2311</v>
      </c>
      <c r="K18" s="34">
        <v>2433.5859999999998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17</v>
      </c>
      <c r="E21" s="33">
        <v>0</v>
      </c>
      <c r="F21" s="32">
        <v>0</v>
      </c>
      <c r="G21" s="33">
        <v>50</v>
      </c>
      <c r="H21" s="34">
        <v>50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30190</v>
      </c>
      <c r="F22" s="32">
        <v>21000</v>
      </c>
      <c r="G22" s="33">
        <v>21300</v>
      </c>
      <c r="H22" s="34">
        <v>21300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301</v>
      </c>
      <c r="E23" s="36">
        <v>0</v>
      </c>
      <c r="F23" s="35">
        <v>1033</v>
      </c>
      <c r="G23" s="36">
        <v>696</v>
      </c>
      <c r="H23" s="37">
        <v>626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627</v>
      </c>
      <c r="D24" s="20">
        <v>5</v>
      </c>
      <c r="E24" s="20">
        <v>0</v>
      </c>
      <c r="F24" s="21">
        <v>2830</v>
      </c>
      <c r="G24" s="20">
        <v>2830</v>
      </c>
      <c r="H24" s="22">
        <v>2830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706379</v>
      </c>
      <c r="D26" s="46">
        <f t="shared" ref="D26:K26" si="3">+D4+D8+D16+D24</f>
        <v>951603</v>
      </c>
      <c r="E26" s="46">
        <f t="shared" si="3"/>
        <v>958953</v>
      </c>
      <c r="F26" s="47">
        <f t="shared" si="3"/>
        <v>1027603</v>
      </c>
      <c r="G26" s="46">
        <f t="shared" si="3"/>
        <v>996005</v>
      </c>
      <c r="H26" s="48">
        <f t="shared" si="3"/>
        <v>998656</v>
      </c>
      <c r="I26" s="46">
        <f t="shared" si="3"/>
        <v>1071404</v>
      </c>
      <c r="J26" s="46">
        <f t="shared" si="3"/>
        <v>1091600</v>
      </c>
      <c r="K26" s="46">
        <f t="shared" si="3"/>
        <v>1165058.0549999999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174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  <c r="Z3" s="54" t="s">
        <v>32</v>
      </c>
    </row>
    <row r="4" spans="1:27" s="14" customFormat="1" ht="12.75" customHeight="1" x14ac:dyDescent="0.25">
      <c r="A4" s="25"/>
      <c r="B4" s="56" t="s">
        <v>146</v>
      </c>
      <c r="C4" s="33">
        <v>4546</v>
      </c>
      <c r="D4" s="33">
        <v>5675</v>
      </c>
      <c r="E4" s="33">
        <v>3395</v>
      </c>
      <c r="F4" s="27">
        <v>2777</v>
      </c>
      <c r="G4" s="28">
        <v>5224</v>
      </c>
      <c r="H4" s="29">
        <v>4004</v>
      </c>
      <c r="I4" s="33">
        <v>4464</v>
      </c>
      <c r="J4" s="33">
        <v>4239</v>
      </c>
      <c r="K4" s="33">
        <v>4370.6669999999995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147</v>
      </c>
      <c r="C5" s="33">
        <v>7601</v>
      </c>
      <c r="D5" s="33">
        <v>14450</v>
      </c>
      <c r="E5" s="33">
        <v>18104</v>
      </c>
      <c r="F5" s="32">
        <v>21002</v>
      </c>
      <c r="G5" s="33">
        <v>19002</v>
      </c>
      <c r="H5" s="34">
        <v>18857</v>
      </c>
      <c r="I5" s="33">
        <v>17924</v>
      </c>
      <c r="J5" s="33">
        <v>15955</v>
      </c>
      <c r="K5" s="33">
        <v>16969.614999999998</v>
      </c>
      <c r="Z5" s="53">
        <f t="shared" si="0"/>
        <v>1</v>
      </c>
      <c r="AA5" s="30">
        <v>3</v>
      </c>
    </row>
    <row r="6" spans="1:27" s="14" customFormat="1" ht="12.75" customHeight="1" x14ac:dyDescent="0.25">
      <c r="A6" s="25"/>
      <c r="B6" s="56" t="s">
        <v>148</v>
      </c>
      <c r="C6" s="33">
        <v>36546</v>
      </c>
      <c r="D6" s="33">
        <v>41363</v>
      </c>
      <c r="E6" s="33">
        <v>40014</v>
      </c>
      <c r="F6" s="32">
        <v>53009</v>
      </c>
      <c r="G6" s="33">
        <v>45206</v>
      </c>
      <c r="H6" s="34">
        <v>45206</v>
      </c>
      <c r="I6" s="33">
        <v>58847</v>
      </c>
      <c r="J6" s="33">
        <v>54407</v>
      </c>
      <c r="K6" s="33">
        <v>57853.570999999996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149</v>
      </c>
      <c r="C7" s="33">
        <v>53980</v>
      </c>
      <c r="D7" s="33">
        <v>67727</v>
      </c>
      <c r="E7" s="33">
        <v>70244</v>
      </c>
      <c r="F7" s="32">
        <v>45106</v>
      </c>
      <c r="G7" s="33">
        <v>44746</v>
      </c>
      <c r="H7" s="34">
        <v>42699</v>
      </c>
      <c r="I7" s="33">
        <v>45849</v>
      </c>
      <c r="J7" s="33">
        <v>49730</v>
      </c>
      <c r="K7" s="33">
        <v>52839.689999999995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150</v>
      </c>
      <c r="C8" s="33">
        <v>8275</v>
      </c>
      <c r="D8" s="33">
        <v>6531</v>
      </c>
      <c r="E8" s="33">
        <v>3590</v>
      </c>
      <c r="F8" s="32">
        <v>6312</v>
      </c>
      <c r="G8" s="33">
        <v>5312</v>
      </c>
      <c r="H8" s="34">
        <v>5301</v>
      </c>
      <c r="I8" s="33">
        <v>6480</v>
      </c>
      <c r="J8" s="33">
        <v>5277</v>
      </c>
      <c r="K8" s="33">
        <v>5603.6809999999996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110948</v>
      </c>
      <c r="D19" s="46">
        <f t="shared" ref="D19:K19" si="1">SUM(D4:D18)</f>
        <v>135746</v>
      </c>
      <c r="E19" s="46">
        <f t="shared" si="1"/>
        <v>135347</v>
      </c>
      <c r="F19" s="47">
        <f t="shared" si="1"/>
        <v>128206</v>
      </c>
      <c r="G19" s="46">
        <f t="shared" si="1"/>
        <v>119490</v>
      </c>
      <c r="H19" s="48">
        <f t="shared" si="1"/>
        <v>116067</v>
      </c>
      <c r="I19" s="46">
        <f t="shared" si="1"/>
        <v>133564</v>
      </c>
      <c r="J19" s="46">
        <f t="shared" si="1"/>
        <v>129608</v>
      </c>
      <c r="K19" s="46">
        <f t="shared" si="1"/>
        <v>137637.22400000002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175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</row>
    <row r="4" spans="1:27" s="23" customFormat="1" ht="12.75" customHeight="1" x14ac:dyDescent="0.25">
      <c r="A4" s="18"/>
      <c r="B4" s="19" t="s">
        <v>6</v>
      </c>
      <c r="C4" s="20">
        <f>SUM(C5:C7)</f>
        <v>104191</v>
      </c>
      <c r="D4" s="20">
        <f t="shared" ref="D4:K4" si="0">SUM(D5:D7)</f>
        <v>126098</v>
      </c>
      <c r="E4" s="20">
        <f t="shared" si="0"/>
        <v>123209</v>
      </c>
      <c r="F4" s="21">
        <f t="shared" si="0"/>
        <v>120987</v>
      </c>
      <c r="G4" s="20">
        <f t="shared" si="0"/>
        <v>109396</v>
      </c>
      <c r="H4" s="22">
        <f t="shared" si="0"/>
        <v>106567</v>
      </c>
      <c r="I4" s="20">
        <f t="shared" si="0"/>
        <v>128341</v>
      </c>
      <c r="J4" s="20">
        <f t="shared" si="0"/>
        <v>126236</v>
      </c>
      <c r="K4" s="20">
        <f t="shared" si="0"/>
        <v>134086.50799999997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53755</v>
      </c>
      <c r="D5" s="28">
        <v>60945</v>
      </c>
      <c r="E5" s="28">
        <v>64866</v>
      </c>
      <c r="F5" s="27">
        <v>78818</v>
      </c>
      <c r="G5" s="28">
        <v>75621</v>
      </c>
      <c r="H5" s="29">
        <v>73029</v>
      </c>
      <c r="I5" s="28">
        <v>84368</v>
      </c>
      <c r="J5" s="28">
        <v>86268</v>
      </c>
      <c r="K5" s="29">
        <v>92000.203999999983</v>
      </c>
      <c r="AA5" s="30">
        <v>3</v>
      </c>
    </row>
    <row r="6" spans="1:27" s="14" customFormat="1" ht="12.75" customHeight="1" x14ac:dyDescent="0.25">
      <c r="A6" s="31"/>
      <c r="B6" s="26" t="s">
        <v>9</v>
      </c>
      <c r="C6" s="32">
        <v>50436</v>
      </c>
      <c r="D6" s="33">
        <v>65153</v>
      </c>
      <c r="E6" s="33">
        <v>58343</v>
      </c>
      <c r="F6" s="32">
        <v>42169</v>
      </c>
      <c r="G6" s="33">
        <v>33775</v>
      </c>
      <c r="H6" s="34">
        <v>33538</v>
      </c>
      <c r="I6" s="33">
        <v>43973</v>
      </c>
      <c r="J6" s="33">
        <v>39968</v>
      </c>
      <c r="K6" s="34">
        <v>42086.303999999996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3385</v>
      </c>
      <c r="D8" s="20">
        <f t="shared" ref="D8:K8" si="1">SUM(D9:D15)</f>
        <v>6784</v>
      </c>
      <c r="E8" s="20">
        <f t="shared" si="1"/>
        <v>2097</v>
      </c>
      <c r="F8" s="21">
        <f t="shared" si="1"/>
        <v>3185</v>
      </c>
      <c r="G8" s="20">
        <f t="shared" si="1"/>
        <v>5025</v>
      </c>
      <c r="H8" s="22">
        <f t="shared" si="1"/>
        <v>4419</v>
      </c>
      <c r="I8" s="20">
        <f t="shared" si="1"/>
        <v>4670</v>
      </c>
      <c r="J8" s="20">
        <f t="shared" si="1"/>
        <v>2793</v>
      </c>
      <c r="K8" s="20">
        <f t="shared" si="1"/>
        <v>2941.029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130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1356</v>
      </c>
      <c r="G10" s="33">
        <v>1356</v>
      </c>
      <c r="H10" s="34">
        <v>1356</v>
      </c>
      <c r="I10" s="33">
        <v>1500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3385</v>
      </c>
      <c r="D15" s="36">
        <v>6654</v>
      </c>
      <c r="E15" s="36">
        <v>2097</v>
      </c>
      <c r="F15" s="35">
        <v>1829</v>
      </c>
      <c r="G15" s="36">
        <v>3669</v>
      </c>
      <c r="H15" s="37">
        <v>3063</v>
      </c>
      <c r="I15" s="36">
        <v>3170</v>
      </c>
      <c r="J15" s="36">
        <v>2793</v>
      </c>
      <c r="K15" s="37">
        <v>2941.029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2745</v>
      </c>
      <c r="D16" s="20">
        <f t="shared" ref="D16:K16" si="2">SUM(D17:D23)</f>
        <v>2859</v>
      </c>
      <c r="E16" s="20">
        <f t="shared" si="2"/>
        <v>10041</v>
      </c>
      <c r="F16" s="21">
        <f t="shared" si="2"/>
        <v>1204</v>
      </c>
      <c r="G16" s="20">
        <f t="shared" si="2"/>
        <v>2239</v>
      </c>
      <c r="H16" s="22">
        <f t="shared" si="2"/>
        <v>2251</v>
      </c>
      <c r="I16" s="20">
        <f t="shared" si="2"/>
        <v>553</v>
      </c>
      <c r="J16" s="20">
        <f t="shared" si="2"/>
        <v>579</v>
      </c>
      <c r="K16" s="20">
        <f t="shared" si="2"/>
        <v>609.68700000000001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2234</v>
      </c>
      <c r="F17" s="27">
        <v>0</v>
      </c>
      <c r="G17" s="28">
        <v>0</v>
      </c>
      <c r="H17" s="29">
        <v>9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2745</v>
      </c>
      <c r="D18" s="33">
        <v>2859</v>
      </c>
      <c r="E18" s="33">
        <v>7807</v>
      </c>
      <c r="F18" s="32">
        <v>1204</v>
      </c>
      <c r="G18" s="33">
        <v>2204</v>
      </c>
      <c r="H18" s="34">
        <v>2242</v>
      </c>
      <c r="I18" s="33">
        <v>553</v>
      </c>
      <c r="J18" s="33">
        <v>579</v>
      </c>
      <c r="K18" s="34">
        <v>609.68700000000001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35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627</v>
      </c>
      <c r="D24" s="20">
        <v>5</v>
      </c>
      <c r="E24" s="20">
        <v>0</v>
      </c>
      <c r="F24" s="21">
        <v>2830</v>
      </c>
      <c r="G24" s="20">
        <v>2830</v>
      </c>
      <c r="H24" s="22">
        <v>2830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110948</v>
      </c>
      <c r="D26" s="46">
        <f t="shared" ref="D26:K26" si="3">+D4+D8+D16+D24</f>
        <v>135746</v>
      </c>
      <c r="E26" s="46">
        <f t="shared" si="3"/>
        <v>135347</v>
      </c>
      <c r="F26" s="47">
        <f t="shared" si="3"/>
        <v>128206</v>
      </c>
      <c r="G26" s="46">
        <f t="shared" si="3"/>
        <v>119490</v>
      </c>
      <c r="H26" s="48">
        <f t="shared" si="3"/>
        <v>116067</v>
      </c>
      <c r="I26" s="46">
        <f t="shared" si="3"/>
        <v>133564</v>
      </c>
      <c r="J26" s="46">
        <f t="shared" si="3"/>
        <v>129608</v>
      </c>
      <c r="K26" s="46">
        <f t="shared" si="3"/>
        <v>137637.22399999999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176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  <c r="Z3" s="54" t="s">
        <v>32</v>
      </c>
    </row>
    <row r="4" spans="1:27" s="14" customFormat="1" ht="12.75" customHeight="1" x14ac:dyDescent="0.25">
      <c r="A4" s="25"/>
      <c r="B4" s="56" t="s">
        <v>151</v>
      </c>
      <c r="C4" s="33">
        <v>33277</v>
      </c>
      <c r="D4" s="33">
        <v>35402</v>
      </c>
      <c r="E4" s="33">
        <v>39380</v>
      </c>
      <c r="F4" s="27">
        <v>39429</v>
      </c>
      <c r="G4" s="28">
        <v>45418</v>
      </c>
      <c r="H4" s="29">
        <v>46497</v>
      </c>
      <c r="I4" s="33">
        <v>50238</v>
      </c>
      <c r="J4" s="33">
        <v>49141</v>
      </c>
      <c r="K4" s="33">
        <v>52407.472999999998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152</v>
      </c>
      <c r="C5" s="33">
        <v>7536</v>
      </c>
      <c r="D5" s="33">
        <v>8933</v>
      </c>
      <c r="E5" s="33">
        <v>14122</v>
      </c>
      <c r="F5" s="32">
        <v>13752</v>
      </c>
      <c r="G5" s="33">
        <v>12752</v>
      </c>
      <c r="H5" s="34">
        <v>12752</v>
      </c>
      <c r="I5" s="33">
        <v>9784</v>
      </c>
      <c r="J5" s="33">
        <v>9724</v>
      </c>
      <c r="K5" s="33">
        <v>10259</v>
      </c>
      <c r="Z5" s="53">
        <f t="shared" si="0"/>
        <v>1</v>
      </c>
      <c r="AA5" s="30">
        <v>4</v>
      </c>
    </row>
    <row r="6" spans="1:27" s="14" customFormat="1" ht="12.75" customHeight="1" x14ac:dyDescent="0.25">
      <c r="A6" s="25"/>
      <c r="B6" s="56" t="s">
        <v>153</v>
      </c>
      <c r="C6" s="33">
        <v>0</v>
      </c>
      <c r="D6" s="33">
        <v>2589</v>
      </c>
      <c r="E6" s="33">
        <v>881</v>
      </c>
      <c r="F6" s="32">
        <v>3489</v>
      </c>
      <c r="G6" s="33">
        <v>0</v>
      </c>
      <c r="H6" s="34">
        <v>0</v>
      </c>
      <c r="I6" s="33">
        <v>0</v>
      </c>
      <c r="J6" s="33">
        <v>3834</v>
      </c>
      <c r="K6" s="33">
        <v>4037.2019999999998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154</v>
      </c>
      <c r="C7" s="33">
        <v>0</v>
      </c>
      <c r="D7" s="33">
        <v>0</v>
      </c>
      <c r="E7" s="33">
        <v>780</v>
      </c>
      <c r="F7" s="32">
        <v>1070</v>
      </c>
      <c r="G7" s="33">
        <v>2070</v>
      </c>
      <c r="H7" s="34">
        <v>2070</v>
      </c>
      <c r="I7" s="33">
        <v>2451</v>
      </c>
      <c r="J7" s="33">
        <v>3023</v>
      </c>
      <c r="K7" s="33">
        <v>2195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40813</v>
      </c>
      <c r="D19" s="46">
        <f t="shared" ref="D19:K19" si="1">SUM(D4:D18)</f>
        <v>46924</v>
      </c>
      <c r="E19" s="46">
        <f t="shared" si="1"/>
        <v>55163</v>
      </c>
      <c r="F19" s="47">
        <f t="shared" si="1"/>
        <v>57740</v>
      </c>
      <c r="G19" s="46">
        <f t="shared" si="1"/>
        <v>60240</v>
      </c>
      <c r="H19" s="48">
        <f t="shared" si="1"/>
        <v>61319</v>
      </c>
      <c r="I19" s="46">
        <f t="shared" si="1"/>
        <v>62473</v>
      </c>
      <c r="J19" s="46">
        <f t="shared" si="1"/>
        <v>65722</v>
      </c>
      <c r="K19" s="46">
        <f t="shared" si="1"/>
        <v>68898.675000000003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177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</row>
    <row r="4" spans="1:27" s="23" customFormat="1" ht="12.75" customHeight="1" x14ac:dyDescent="0.25">
      <c r="A4" s="18"/>
      <c r="B4" s="19" t="s">
        <v>6</v>
      </c>
      <c r="C4" s="20">
        <f>SUM(C5:C7)</f>
        <v>34952</v>
      </c>
      <c r="D4" s="20">
        <f t="shared" ref="D4:K4" si="0">SUM(D5:D7)</f>
        <v>37686</v>
      </c>
      <c r="E4" s="20">
        <f t="shared" si="0"/>
        <v>43324</v>
      </c>
      <c r="F4" s="21">
        <f t="shared" si="0"/>
        <v>44002</v>
      </c>
      <c r="G4" s="20">
        <f t="shared" si="0"/>
        <v>49891</v>
      </c>
      <c r="H4" s="22">
        <f t="shared" si="0"/>
        <v>50970</v>
      </c>
      <c r="I4" s="20">
        <f t="shared" si="0"/>
        <v>55105</v>
      </c>
      <c r="J4" s="20">
        <f t="shared" si="0"/>
        <v>54779</v>
      </c>
      <c r="K4" s="20">
        <f t="shared" si="0"/>
        <v>58410.472999999998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28642</v>
      </c>
      <c r="D5" s="28">
        <v>32261</v>
      </c>
      <c r="E5" s="28">
        <v>38038</v>
      </c>
      <c r="F5" s="27">
        <v>38391</v>
      </c>
      <c r="G5" s="28">
        <v>40891</v>
      </c>
      <c r="H5" s="29">
        <v>42005</v>
      </c>
      <c r="I5" s="28">
        <v>45442</v>
      </c>
      <c r="J5" s="28">
        <v>48578</v>
      </c>
      <c r="K5" s="29">
        <v>51880.737999999998</v>
      </c>
      <c r="AA5" s="30">
        <v>4</v>
      </c>
    </row>
    <row r="6" spans="1:27" s="14" customFormat="1" ht="12.75" customHeight="1" x14ac:dyDescent="0.25">
      <c r="A6" s="31"/>
      <c r="B6" s="26" t="s">
        <v>9</v>
      </c>
      <c r="C6" s="32">
        <v>6310</v>
      </c>
      <c r="D6" s="33">
        <v>5425</v>
      </c>
      <c r="E6" s="33">
        <v>5286</v>
      </c>
      <c r="F6" s="32">
        <v>5611</v>
      </c>
      <c r="G6" s="33">
        <v>9000</v>
      </c>
      <c r="H6" s="34">
        <v>8965</v>
      </c>
      <c r="I6" s="33">
        <v>9663</v>
      </c>
      <c r="J6" s="33">
        <v>6201</v>
      </c>
      <c r="K6" s="34">
        <v>6529.7350000000006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5214</v>
      </c>
      <c r="D8" s="20">
        <f t="shared" ref="D8:K8" si="1">SUM(D9:D15)</f>
        <v>9238</v>
      </c>
      <c r="E8" s="20">
        <f t="shared" si="1"/>
        <v>11839</v>
      </c>
      <c r="F8" s="21">
        <f t="shared" si="1"/>
        <v>13738</v>
      </c>
      <c r="G8" s="20">
        <f t="shared" si="1"/>
        <v>10349</v>
      </c>
      <c r="H8" s="22">
        <f t="shared" si="1"/>
        <v>10349</v>
      </c>
      <c r="I8" s="20">
        <f t="shared" si="1"/>
        <v>7368</v>
      </c>
      <c r="J8" s="20">
        <f t="shared" si="1"/>
        <v>10943</v>
      </c>
      <c r="K8" s="20">
        <f t="shared" si="1"/>
        <v>10488.201999999999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5214</v>
      </c>
      <c r="D15" s="36">
        <v>9238</v>
      </c>
      <c r="E15" s="36">
        <v>11839</v>
      </c>
      <c r="F15" s="35">
        <v>13738</v>
      </c>
      <c r="G15" s="36">
        <v>10349</v>
      </c>
      <c r="H15" s="37">
        <v>10349</v>
      </c>
      <c r="I15" s="36">
        <v>7368</v>
      </c>
      <c r="J15" s="36">
        <v>10943</v>
      </c>
      <c r="K15" s="37">
        <v>10488.201999999999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647</v>
      </c>
      <c r="D16" s="20">
        <f t="shared" ref="D16:K16" si="2">SUM(D17:D23)</f>
        <v>0</v>
      </c>
      <c r="E16" s="20">
        <f t="shared" si="2"/>
        <v>0</v>
      </c>
      <c r="F16" s="21">
        <f t="shared" si="2"/>
        <v>0</v>
      </c>
      <c r="G16" s="20">
        <f t="shared" si="2"/>
        <v>0</v>
      </c>
      <c r="H16" s="22">
        <f t="shared" si="2"/>
        <v>0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74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573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40813</v>
      </c>
      <c r="D26" s="46">
        <f t="shared" ref="D26:K26" si="3">+D4+D8+D16+D24</f>
        <v>46924</v>
      </c>
      <c r="E26" s="46">
        <f t="shared" si="3"/>
        <v>55163</v>
      </c>
      <c r="F26" s="47">
        <f t="shared" si="3"/>
        <v>57740</v>
      </c>
      <c r="G26" s="46">
        <f t="shared" si="3"/>
        <v>60240</v>
      </c>
      <c r="H26" s="48">
        <f t="shared" si="3"/>
        <v>61319</v>
      </c>
      <c r="I26" s="46">
        <f t="shared" si="3"/>
        <v>62473</v>
      </c>
      <c r="J26" s="46">
        <f t="shared" si="3"/>
        <v>65722</v>
      </c>
      <c r="K26" s="46">
        <f t="shared" si="3"/>
        <v>68898.675000000003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178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  <c r="Z3" s="54" t="s">
        <v>32</v>
      </c>
    </row>
    <row r="4" spans="1:27" s="14" customFormat="1" ht="12.75" customHeight="1" x14ac:dyDescent="0.25">
      <c r="A4" s="25"/>
      <c r="B4" s="56" t="s">
        <v>155</v>
      </c>
      <c r="C4" s="33">
        <v>22438</v>
      </c>
      <c r="D4" s="33">
        <v>123166</v>
      </c>
      <c r="E4" s="33">
        <v>123590</v>
      </c>
      <c r="F4" s="27">
        <v>140864</v>
      </c>
      <c r="G4" s="28">
        <v>132671</v>
      </c>
      <c r="H4" s="29">
        <v>140220</v>
      </c>
      <c r="I4" s="33">
        <v>156254</v>
      </c>
      <c r="J4" s="33">
        <v>197627</v>
      </c>
      <c r="K4" s="33">
        <v>205078.231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156</v>
      </c>
      <c r="C5" s="33">
        <v>237288</v>
      </c>
      <c r="D5" s="33">
        <v>340045</v>
      </c>
      <c r="E5" s="33">
        <v>255114</v>
      </c>
      <c r="F5" s="32">
        <v>254946</v>
      </c>
      <c r="G5" s="33">
        <v>242695</v>
      </c>
      <c r="H5" s="34">
        <v>242695</v>
      </c>
      <c r="I5" s="33">
        <v>238880</v>
      </c>
      <c r="J5" s="33">
        <v>275418</v>
      </c>
      <c r="K5" s="33">
        <v>303806</v>
      </c>
      <c r="Z5" s="53">
        <f t="shared" si="0"/>
        <v>1</v>
      </c>
      <c r="AA5" s="30">
        <v>5</v>
      </c>
    </row>
    <row r="6" spans="1:27" s="14" customFormat="1" ht="12.75" customHeight="1" x14ac:dyDescent="0.25">
      <c r="A6" s="25"/>
      <c r="B6" s="56" t="s">
        <v>157</v>
      </c>
      <c r="C6" s="33">
        <v>120160</v>
      </c>
      <c r="D6" s="33">
        <v>95151</v>
      </c>
      <c r="E6" s="33">
        <v>117894</v>
      </c>
      <c r="F6" s="32">
        <v>95726</v>
      </c>
      <c r="G6" s="33">
        <v>93226</v>
      </c>
      <c r="H6" s="34">
        <v>93226</v>
      </c>
      <c r="I6" s="33">
        <v>54822</v>
      </c>
      <c r="J6" s="33">
        <v>125026</v>
      </c>
      <c r="K6" s="33">
        <v>132242.378</v>
      </c>
      <c r="Z6" s="53">
        <f t="shared" si="0"/>
        <v>1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379886</v>
      </c>
      <c r="D19" s="46">
        <f t="shared" ref="D19:K19" si="1">SUM(D4:D18)</f>
        <v>558362</v>
      </c>
      <c r="E19" s="46">
        <f t="shared" si="1"/>
        <v>496598</v>
      </c>
      <c r="F19" s="47">
        <f t="shared" si="1"/>
        <v>491536</v>
      </c>
      <c r="G19" s="46">
        <f t="shared" si="1"/>
        <v>468592</v>
      </c>
      <c r="H19" s="48">
        <f t="shared" si="1"/>
        <v>476141</v>
      </c>
      <c r="I19" s="46">
        <f t="shared" si="1"/>
        <v>449956</v>
      </c>
      <c r="J19" s="46">
        <f t="shared" si="1"/>
        <v>598071</v>
      </c>
      <c r="K19" s="46">
        <f t="shared" si="1"/>
        <v>641126.60900000005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179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124</v>
      </c>
      <c r="D3" s="17" t="s">
        <v>125</v>
      </c>
      <c r="E3" s="17" t="s">
        <v>126</v>
      </c>
      <c r="F3" s="173" t="s">
        <v>127</v>
      </c>
      <c r="G3" s="174"/>
      <c r="H3" s="175"/>
      <c r="I3" s="17" t="s">
        <v>128</v>
      </c>
      <c r="J3" s="17" t="s">
        <v>129</v>
      </c>
      <c r="K3" s="17" t="s">
        <v>130</v>
      </c>
    </row>
    <row r="4" spans="1:27" s="23" customFormat="1" ht="12.75" customHeight="1" x14ac:dyDescent="0.25">
      <c r="A4" s="18"/>
      <c r="B4" s="19" t="s">
        <v>6</v>
      </c>
      <c r="C4" s="20">
        <f>SUM(C5:C7)</f>
        <v>276741</v>
      </c>
      <c r="D4" s="20">
        <f t="shared" ref="D4:K4" si="0">SUM(D5:D7)</f>
        <v>251217</v>
      </c>
      <c r="E4" s="20">
        <f t="shared" si="0"/>
        <v>235464</v>
      </c>
      <c r="F4" s="21">
        <f t="shared" si="0"/>
        <v>239603</v>
      </c>
      <c r="G4" s="20">
        <f t="shared" si="0"/>
        <v>250618</v>
      </c>
      <c r="H4" s="22">
        <f t="shared" si="0"/>
        <v>258457</v>
      </c>
      <c r="I4" s="20">
        <f t="shared" si="0"/>
        <v>246438</v>
      </c>
      <c r="J4" s="20">
        <f t="shared" si="0"/>
        <v>286249</v>
      </c>
      <c r="K4" s="20">
        <f t="shared" si="0"/>
        <v>300438.39400000003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106240</v>
      </c>
      <c r="D5" s="28">
        <v>133187</v>
      </c>
      <c r="E5" s="28">
        <v>146556</v>
      </c>
      <c r="F5" s="27">
        <v>128643</v>
      </c>
      <c r="G5" s="28">
        <v>136855</v>
      </c>
      <c r="H5" s="29">
        <v>132242</v>
      </c>
      <c r="I5" s="28">
        <v>143019</v>
      </c>
      <c r="J5" s="28">
        <v>160591</v>
      </c>
      <c r="K5" s="29">
        <v>171144.16800000001</v>
      </c>
      <c r="AA5" s="30">
        <v>5</v>
      </c>
    </row>
    <row r="6" spans="1:27" s="14" customFormat="1" ht="12.75" customHeight="1" x14ac:dyDescent="0.25">
      <c r="A6" s="31"/>
      <c r="B6" s="26" t="s">
        <v>9</v>
      </c>
      <c r="C6" s="32">
        <v>170501</v>
      </c>
      <c r="D6" s="33">
        <v>118030</v>
      </c>
      <c r="E6" s="33">
        <v>88908</v>
      </c>
      <c r="F6" s="32">
        <v>110960</v>
      </c>
      <c r="G6" s="33">
        <v>113763</v>
      </c>
      <c r="H6" s="34">
        <v>126215</v>
      </c>
      <c r="I6" s="33">
        <v>103419</v>
      </c>
      <c r="J6" s="33">
        <v>125658</v>
      </c>
      <c r="K6" s="34">
        <v>129294.22600000001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97350</v>
      </c>
      <c r="D8" s="20">
        <f t="shared" ref="D8:K8" si="1">SUM(D9:D15)</f>
        <v>240054</v>
      </c>
      <c r="E8" s="20">
        <f t="shared" si="1"/>
        <v>256201</v>
      </c>
      <c r="F8" s="21">
        <f t="shared" si="1"/>
        <v>250773</v>
      </c>
      <c r="G8" s="20">
        <f t="shared" si="1"/>
        <v>216814</v>
      </c>
      <c r="H8" s="22">
        <f t="shared" si="1"/>
        <v>216814</v>
      </c>
      <c r="I8" s="20">
        <f t="shared" si="1"/>
        <v>203376</v>
      </c>
      <c r="J8" s="20">
        <f t="shared" si="1"/>
        <v>311673</v>
      </c>
      <c r="K8" s="20">
        <f t="shared" si="1"/>
        <v>340531.21500000003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7500</v>
      </c>
      <c r="F13" s="32">
        <v>0</v>
      </c>
      <c r="G13" s="33">
        <v>5500</v>
      </c>
      <c r="H13" s="34">
        <v>0</v>
      </c>
      <c r="I13" s="33">
        <v>4000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97350</v>
      </c>
      <c r="D15" s="36">
        <v>240054</v>
      </c>
      <c r="E15" s="36">
        <v>248701</v>
      </c>
      <c r="F15" s="35">
        <v>250773</v>
      </c>
      <c r="G15" s="36">
        <v>211314</v>
      </c>
      <c r="H15" s="37">
        <v>216814</v>
      </c>
      <c r="I15" s="36">
        <v>199376</v>
      </c>
      <c r="J15" s="36">
        <v>311673</v>
      </c>
      <c r="K15" s="37">
        <v>340531.21500000003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5795</v>
      </c>
      <c r="D16" s="20">
        <f t="shared" ref="D16:K16" si="2">SUM(D17:D23)</f>
        <v>67091</v>
      </c>
      <c r="E16" s="20">
        <f t="shared" si="2"/>
        <v>4933</v>
      </c>
      <c r="F16" s="21">
        <f t="shared" si="2"/>
        <v>1160</v>
      </c>
      <c r="G16" s="20">
        <f t="shared" si="2"/>
        <v>1160</v>
      </c>
      <c r="H16" s="22">
        <f t="shared" si="2"/>
        <v>870</v>
      </c>
      <c r="I16" s="20">
        <f t="shared" si="2"/>
        <v>142</v>
      </c>
      <c r="J16" s="20">
        <f t="shared" si="2"/>
        <v>149</v>
      </c>
      <c r="K16" s="20">
        <f t="shared" si="2"/>
        <v>157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3842</v>
      </c>
      <c r="E17" s="28">
        <v>46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5795</v>
      </c>
      <c r="D18" s="33">
        <v>62948</v>
      </c>
      <c r="E18" s="33">
        <v>4887</v>
      </c>
      <c r="F18" s="32">
        <v>160</v>
      </c>
      <c r="G18" s="33">
        <v>532</v>
      </c>
      <c r="H18" s="34">
        <v>277</v>
      </c>
      <c r="I18" s="33">
        <v>142</v>
      </c>
      <c r="J18" s="33">
        <v>149</v>
      </c>
      <c r="K18" s="34">
        <v>157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301</v>
      </c>
      <c r="E23" s="36">
        <v>0</v>
      </c>
      <c r="F23" s="35">
        <v>1000</v>
      </c>
      <c r="G23" s="36">
        <v>628</v>
      </c>
      <c r="H23" s="37">
        <v>593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379886</v>
      </c>
      <c r="D26" s="46">
        <f t="shared" ref="D26:K26" si="3">+D4+D8+D16+D24</f>
        <v>558362</v>
      </c>
      <c r="E26" s="46">
        <f t="shared" si="3"/>
        <v>496598</v>
      </c>
      <c r="F26" s="47">
        <f t="shared" si="3"/>
        <v>491536</v>
      </c>
      <c r="G26" s="46">
        <f t="shared" si="3"/>
        <v>468592</v>
      </c>
      <c r="H26" s="48">
        <f t="shared" si="3"/>
        <v>476141</v>
      </c>
      <c r="I26" s="46">
        <f t="shared" si="3"/>
        <v>449956</v>
      </c>
      <c r="J26" s="46">
        <f t="shared" si="3"/>
        <v>598071</v>
      </c>
      <c r="K26" s="46">
        <f t="shared" si="3"/>
        <v>641126.60900000005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1</vt:i4>
      </vt:variant>
    </vt:vector>
  </HeadingPairs>
  <TitlesOfParts>
    <vt:vector size="30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C.3.5</vt:lpstr>
      <vt:lpstr>C.4.5</vt:lpstr>
      <vt:lpstr>C.3.6</vt:lpstr>
      <vt:lpstr>C.4.6</vt:lpstr>
      <vt:lpstr>C.3.7</vt:lpstr>
      <vt:lpstr>C.4.7</vt:lpstr>
      <vt:lpstr>C.3.8</vt:lpstr>
      <vt:lpstr>C.4.8</vt:lpstr>
      <vt:lpstr>B.1</vt:lpstr>
      <vt:lpstr>B.2</vt:lpstr>
      <vt:lpstr>B.2.1</vt:lpstr>
      <vt:lpstr>B.2.2</vt:lpstr>
      <vt:lpstr>B.2.3</vt:lpstr>
      <vt:lpstr>B.2.4</vt:lpstr>
      <vt:lpstr>B.2.5</vt:lpstr>
      <vt:lpstr>B.2.6</vt:lpstr>
      <vt:lpstr>B.2.7</vt:lpstr>
      <vt:lpstr>B.2.8</vt:lpstr>
      <vt:lpstr>B.1!Print_Area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Benjamin</dc:creator>
  <cp:lastModifiedBy>Andile Msane</cp:lastModifiedBy>
  <dcterms:created xsi:type="dcterms:W3CDTF">2014-05-29T13:13:12Z</dcterms:created>
  <dcterms:modified xsi:type="dcterms:W3CDTF">2014-05-30T11:20:24Z</dcterms:modified>
</cp:coreProperties>
</file>